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ชีต1" sheetId="1" r:id="rId4"/>
  </sheets>
  <definedNames/>
  <calcPr/>
</workbook>
</file>

<file path=xl/sharedStrings.xml><?xml version="1.0" encoding="utf-8"?>
<sst xmlns="http://schemas.openxmlformats.org/spreadsheetml/2006/main" count="809" uniqueCount="337">
  <si>
    <t>report:รายชื่อผู้รับรางวัลการแข่งขันหุ่นยนต์ SANKHABURI GRAND ROBOTIC 2022</t>
  </si>
  <si>
    <t>โรงเรียน</t>
  </si>
  <si>
    <t>ชื่อ-สกุล</t>
  </si>
  <si>
    <t>กิจกรรม</t>
  </si>
  <si>
    <t>ดาวน์โหลด</t>
  </si>
  <si>
    <t>โรงเรียนบ้านปางอ้า</t>
  </si>
  <si>
    <t>เด็กหญิงฐิติกานต์  แก้วนารี</t>
  </si>
  <si>
    <t>กติกาการแข่งขันหุ่นยนต์ เตะจุดโทษ</t>
  </si>
  <si>
    <t>เด็กหญิงภูริชญา โกมาศ</t>
  </si>
  <si>
    <t>โรงเรียนบ้านปางอ้า ครูผู้สอน</t>
  </si>
  <si>
    <t>นางสาวสมรักษ์  ทิวงศ์ษา</t>
  </si>
  <si>
    <t>โรงเรียนอนุบาลวัดพระพุทธบาท</t>
  </si>
  <si>
    <t>เด็กหญิงจารุวรรณ แก้วสังข์</t>
  </si>
  <si>
    <t>เด็กชายพงษ์ดนัย เสวิวัฒน์</t>
  </si>
  <si>
    <t>โรงเรียนอนุบาลวัดพระพุทธบาท ครูผู้สอน</t>
  </si>
  <si>
    <t>นางสาวภคนันท์ คุ้มสุวรรณ</t>
  </si>
  <si>
    <t>โรงเรียนป่าไม้อุทิศ 4</t>
  </si>
  <si>
    <t>เด็กชายชัยภัทร รอดโต</t>
  </si>
  <si>
    <t>เด็กชายสุทธิพร โชติคัดนานต์</t>
  </si>
  <si>
    <t>โรงเรียนป่าไม้อุทิศ 4 ครูผู้สอน</t>
  </si>
  <si>
    <t>ว่าที่ร้อยตรีประสิทธิ์ โพธิ์พันธ์</t>
  </si>
  <si>
    <t>โรงเรียนอนุบาลชัยนาท</t>
  </si>
  <si>
    <t>เด็กหญิงบุญสิตา ไชยาพงศ์พิพัฒน์</t>
  </si>
  <si>
    <t>เด็กชายกวิน ไชยาพงศ์พิพัฒน์</t>
  </si>
  <si>
    <t>โรงเรียนอนุบาลชัยนาท ครูผู้สอน</t>
  </si>
  <si>
    <t>นางจุฑามาศ กำเพ็ชร</t>
  </si>
  <si>
    <t>โรงเรียนวัดบ้านถลุงเหล็ก</t>
  </si>
  <si>
    <t>เด็กชายโกมินทร์ สมัครไร่</t>
  </si>
  <si>
    <t>โรงเรียนวัดบ้านถลุงเหล็ก ครูผู้สอน</t>
  </si>
  <si>
    <t>นายพิษณุ สมัครไร่</t>
  </si>
  <si>
    <t>โรงเรียนหินกอง(พิบูลอนุสรณ์)</t>
  </si>
  <si>
    <t>เด็กชายชุติพงษ์ แก้วทอง</t>
  </si>
  <si>
    <t>เด็กชายธาณนะศักดิ์ ลิมประทีป</t>
  </si>
  <si>
    <t>โรงเรียนหินกอง(พิบูลอนุสรณ์) ครูผู้สอน</t>
  </si>
  <si>
    <t>นายพงศกร สมบูรณ์</t>
  </si>
  <si>
    <t>โรงเรียนอนุบาลสรรคบุรี</t>
  </si>
  <si>
    <t>เด็กหญิงวิไลวรรณ นิลวรรณ์</t>
  </si>
  <si>
    <t>เด็กชายอภิวิชญ์ กล่อมยงค์</t>
  </si>
  <si>
    <t>โรงเรียนอนุบาลสรรคบุรี ครูผู้สอน</t>
  </si>
  <si>
    <t>นายวิชิตศักดิ์ อยู่ดำ</t>
  </si>
  <si>
    <t>โรงเรียนสาธิตมหาวิทยาลัยรามคำแหงวิทยาเขตบางนา</t>
  </si>
  <si>
    <t>เด็กหญิงณัฐรดา ช่วยชู</t>
  </si>
  <si>
    <t>เด็กชายณัฐชนน ช่วยชู</t>
  </si>
  <si>
    <t>โรงเรียนสาธิตมหาวิยาลัยรามคำแหงวิทยาเขตบางนา ครูผู้สอน</t>
  </si>
  <si>
    <t>นายรัชพล ช่วยชู</t>
  </si>
  <si>
    <t>โรงเรียนบ้านหมอ "พัฒนานุกูล"</t>
  </si>
  <si>
    <t>นายสิทธินันท์ อินทร</t>
  </si>
  <si>
    <t>นายศุภโชค อรวิบูรย์ศิริ</t>
  </si>
  <si>
    <t>โรงเรียนบ้านหมอ "พัฒนานุกูล" ครูผู้สอน</t>
  </si>
  <si>
    <t>นายดุลยวิทย์ นิทรัพย์</t>
  </si>
  <si>
    <t>นายคิรากร พันธ์รัตนชาติ</t>
  </si>
  <si>
    <t>นายศุภชัย ตาสี</t>
  </si>
  <si>
    <t>โรงเรียนเสาไห้"วิมลวิทยานกูล"</t>
  </si>
  <si>
    <t>นายณัฐพงศ์ พูนนิกร</t>
  </si>
  <si>
    <t>เด็กชายวรินทร ตระกลูทวีคูณ</t>
  </si>
  <si>
    <t>โรงเรียนเสาไห้"วิมลวิทยานกูล" ครูผู้สอน</t>
  </si>
  <si>
    <t>นายศรัณย์ บุญเพ็ง</t>
  </si>
  <si>
    <t>นางสาวกิตติวรรณ พันทวี</t>
  </si>
  <si>
    <t>เด็กชายกฤษณะ บุญมาตุ้ม</t>
  </si>
  <si>
    <t>นายกิตติธร กิจจนศิริ</t>
  </si>
  <si>
    <t>โรงเรียนครไทย</t>
  </si>
  <si>
    <t>นายเมธัส แก้วบัวรมย์</t>
  </si>
  <si>
    <t>นายจิรภัทร ตาขันทอง</t>
  </si>
  <si>
    <t>โรงเรียนครไทย ครูผู้สอน</t>
  </si>
  <si>
    <t>นายภัทรพงษ์ หงษ์ทองมี</t>
  </si>
  <si>
    <t>โรงเรียนคณะราษฎร์บำรุงปทุมธานี</t>
  </si>
  <si>
    <t>เด็กชายปฤณธณัณท์ ทวีรัตน์ทัศกุล</t>
  </si>
  <si>
    <t>เด็กชายภานุวัฒน์ เกสร</t>
  </si>
  <si>
    <t>โรงเรียนคณะราษฎร์บำรุงปทุมธานี ครูผู้สอน</t>
  </si>
  <si>
    <t>นายอิสรานุวัฒน์ อังสนุ</t>
  </si>
  <si>
    <t>โรงเรียนนิยมศิลป์อนุสรณ์</t>
  </si>
  <si>
    <t>นางสาวปนัดดา บุกสันเทียะ</t>
  </si>
  <si>
    <t>นางสาววราภรณ์ อันธิรส</t>
  </si>
  <si>
    <t>โรงเรียนนิยมศิลป์อนุสรณ์ ครูผู้สอน</t>
  </si>
  <si>
    <t>นายมาโนช ทัตเศษ</t>
  </si>
  <si>
    <t>นางสาวณัฐนิช รัตนทอง</t>
  </si>
  <si>
    <t>นางสาวพชรพร มีเพียร</t>
  </si>
  <si>
    <t>นายทวีศักดิ์ สินทรัพย์</t>
  </si>
  <si>
    <t>เด็กหญิงขนิษฐา คำวงษ์ถา</t>
  </si>
  <si>
    <t>กติกาการแข่งขันหุ่นยนต์ Golf Robot Manual</t>
  </si>
  <si>
    <t>เด็กหญิงสุพิชชา เนื่องอินต๊ะ</t>
  </si>
  <si>
    <t>นางสาวสมรักษ์ ทิวงศ์ษา</t>
  </si>
  <si>
    <t>โรงเรียนเสาไห้ "วิมลวิทยานุกุล"</t>
  </si>
  <si>
    <t>นายวรวุฒิ มหาทอง</t>
  </si>
  <si>
    <t>นายธนวัฒน์ ทองสวรรค์</t>
  </si>
  <si>
    <t>โรงเรียนเสาไห้ "วิมลวิทยานุกุล" ครูผู้สอน</t>
  </si>
  <si>
    <t>นายชิษณุพงศ์ เข็มนาค</t>
  </si>
  <si>
    <t>เด็กชายพงศกร ชินศรี</t>
  </si>
  <si>
    <t>เด็กชายทินภัทร ตรีพืช</t>
  </si>
  <si>
    <t>นางสาวอภินุช แก้วทอง</t>
  </si>
  <si>
    <t>โรงเรียนทิวไผ่งาม</t>
  </si>
  <si>
    <t>เด็กชายชิณ ชิณสกลพัฒน์</t>
  </si>
  <si>
    <t>โรงเรียนทิวไผ่งาม ครูผู้สอน</t>
  </si>
  <si>
    <t>นางสาววณัณญา จารุภาสิรินันท์</t>
  </si>
  <si>
    <t>โรงเรียนอนุบาลสระบุรี</t>
  </si>
  <si>
    <t>เด็กหญิงอัจฉริยา ผาสุข</t>
  </si>
  <si>
    <t>เด็กหญิงณัฐนิชา เทพกุณหนิมิตต์</t>
  </si>
  <si>
    <t>โรงเรียนอนุบาลสระบุรี ครูผู้สอน</t>
  </si>
  <si>
    <t>นางสาวอมรรัตน์ เทือกเถาว์</t>
  </si>
  <si>
    <t>เด็กชายบุญยกร กองธรรม</t>
  </si>
  <si>
    <t>นายธีรยุทธ์ สีส้ม</t>
  </si>
  <si>
    <t>เด็กชายจีรายุทธ ดาวกระจาย</t>
  </si>
  <si>
    <t>เด็กหญิงกานต์พิชชา อ่ำบัว</t>
  </si>
  <si>
    <t>นางสาวพิไลวรรณ บัวเงิน</t>
  </si>
  <si>
    <t>นายจิรายุ เรือนงาม</t>
  </si>
  <si>
    <t>นายนครินทร์ ภูต้องใจ</t>
  </si>
  <si>
    <t>นางสาวสุชาดา แสงเดือน</t>
  </si>
  <si>
    <t>โรงเรียนเวียงมอกวิทยา</t>
  </si>
  <si>
    <t>นายรัฐภูมิ ธาดาสุขเจริญ</t>
  </si>
  <si>
    <t>นายธีรพงศ์ จีคา</t>
  </si>
  <si>
    <t>โรงเรียนเวียงมอกวิทยา ครูผู้สอน</t>
  </si>
  <si>
    <t>นายวราวุฒิ แก้วสุรินทร์</t>
  </si>
  <si>
    <t>โรงเรียนบรรหารแจ่มใสวิทยา 3</t>
  </si>
  <si>
    <t>นายชานนท์ เปี่ยมสิน</t>
  </si>
  <si>
    <t>นายพชรพงศ์ เวชวิฐาน</t>
  </si>
  <si>
    <t>โรงเรียนบรรหารแจ่มใสวิทยา 3 ครูผู้สอน</t>
  </si>
  <si>
    <t>นายวรเมธ กรจันทร์ดี</t>
  </si>
  <si>
    <t>โรงเรียนหินกองพิบูลอนุสรณ์</t>
  </si>
  <si>
    <t>เด็กชายเศกสิทธิ์ ศรีน้ำอ้อม</t>
  </si>
  <si>
    <t>เด็กชายไวทยา ยืนยงค์</t>
  </si>
  <si>
    <t>โรงเรียนหินกองพิบูลอนุสรณ์ ครูผู้สอน</t>
  </si>
  <si>
    <t>นายเกียรติภูมิ ภูมินา</t>
  </si>
  <si>
    <t>โรงเรียนสวนกุหลาบวิทยาลัย นนทบุรี</t>
  </si>
  <si>
    <t>เด็กหญิงกฏชกร โป๊ะมา</t>
  </si>
  <si>
    <t>โรงเรียนวัดโพธิ์งาม</t>
  </si>
  <si>
    <t>เด็กชายณัฐดนัย องค์อาจ</t>
  </si>
  <si>
    <t>กติกาการแข่งขันหุ่นยนต์อัตโนมัติทำภารกิจ</t>
  </si>
  <si>
    <t>เด็กชายธีรภัทร ปุ่นสกุล</t>
  </si>
  <si>
    <t>โรงเรียนวัดโพธิ์งาม ครูผู้สอน</t>
  </si>
  <si>
    <t>นายเดชชาติ สุขนิล</t>
  </si>
  <si>
    <t>นายคมสัน ป้อมทะเล</t>
  </si>
  <si>
    <t>นายศุภโชค อรวิบูลย์ศิริ</t>
  </si>
  <si>
    <t>นายดุุลยวิทย์ นิทรัพย์</t>
  </si>
  <si>
    <t>เด็กชายสุกิต ธนกิจจาภิรม</t>
  </si>
  <si>
    <t>เด็กชายวรพงศ์ ล้ำเลิศ</t>
  </si>
  <si>
    <t>โรงเรียนอนุบาลสรรคบุรี ครูผ้สอน</t>
  </si>
  <si>
    <t>นายโรจนฤทธิ์ จันนุ่ม</t>
  </si>
  <si>
    <t>โรงเรียนหนองบัว</t>
  </si>
  <si>
    <t>นายนันทภูมิ บุญหาญ</t>
  </si>
  <si>
    <t>นายปิยพัทธ์ ณ จำปาศักดิ์</t>
  </si>
  <si>
    <t>โรงเรียนหนองบัว ครูผู้สอน</t>
  </si>
  <si>
    <t>นายเฉลียว พุ่มเจริญ</t>
  </si>
  <si>
    <t xml:space="preserve">โรงเรียนอนุบาลชัยนาท </t>
  </si>
  <si>
    <t>เด็กชายนภดล จตรุภัทร</t>
  </si>
  <si>
    <t>เด็กชายเสฏฐวุฒิ กลิ่นเกษร</t>
  </si>
  <si>
    <t>โรงเรียนอนุบาลชัยนาท  ครูผู้สอน</t>
  </si>
  <si>
    <t>นายอธิพงศ์ กำเพ็ชร ครูผู้ควบทีม</t>
  </si>
  <si>
    <t>โรงเรียนพรหมานุสรณ์จังหวัดเพชรบุรี</t>
  </si>
  <si>
    <t>นายสุทธิพงษ์ จงจำรัสพันธ์</t>
  </si>
  <si>
    <t>นายอรรณพ บุญศิริ</t>
  </si>
  <si>
    <t>โรงเรียนพรหมานุสรณ์จังหวัดเพชรบุรี ครูผู้สอน</t>
  </si>
  <si>
    <t>นายสุพรชัย เทียมทองอ่อน</t>
  </si>
  <si>
    <t>โรงเรียนบ้านหนองแว่น</t>
  </si>
  <si>
    <t>เด็กชายเกียรติศักดิ์ แก้วแกม</t>
  </si>
  <si>
    <t>โรงเรียนบ้านหนองแว่น ครูผู้สอน</t>
  </si>
  <si>
    <t>นางสาวบุษกร พูลสวัสดิ์</t>
  </si>
  <si>
    <t>โรงเรียนบ้านหมอ "พัฒนานุกุล"</t>
  </si>
  <si>
    <t>นางสาวอักษราภัค ผลผักแว่น</t>
  </si>
  <si>
    <t>นางสาวกนกกร มะณี</t>
  </si>
  <si>
    <t>โรงเรียนบ้านหมอ "พัฒนานุกุล" ครูผู้สอน</t>
  </si>
  <si>
    <t>นายวชิรวิทย์ แสงกุล</t>
  </si>
  <si>
    <t>เด็กหญิงปทิตตา พลายสังข์</t>
  </si>
  <si>
    <t>เด็กหญิงปิยะจิต ปดิฐพร</t>
  </si>
  <si>
    <t>นางสาวนุชนาถ แก้วทอง</t>
  </si>
  <si>
    <t>โรงเรียนกาญจนานุเคราะห์</t>
  </si>
  <si>
    <t>เด็กชายธนกร เซี่ยงว่อง</t>
  </si>
  <si>
    <t>เด็กชายพีรภัทร คงแก้ว</t>
  </si>
  <si>
    <t>โรงเรียนกาญจนานุเคราะห์ ครูผู้สอน</t>
  </si>
  <si>
    <t>นายศุภกร สงคราม</t>
  </si>
  <si>
    <t>โรงเรียนอรุณประดิษฐ</t>
  </si>
  <si>
    <t>นายเพชรพงษ์ นาคแกมทอง</t>
  </si>
  <si>
    <t>เด็กชายปุญญพัฒน์ จันทสิงห์</t>
  </si>
  <si>
    <t>โรงเรียนอรุณประดิษฐ  ครูผู้สอน</t>
  </si>
  <si>
    <t>นายภาณุพงษ์ แสงสุริยวงศ์</t>
  </si>
  <si>
    <t>นายภานุวัฒน์ เสมเถื่อน</t>
  </si>
  <si>
    <t>เด็กชายกิตติภณ เทพอ่อน</t>
  </si>
  <si>
    <t>โรงเรียนอรุณประดิษฐ ครูผู้สอน</t>
  </si>
  <si>
    <t>นายภาณุพงษ์ แสงสุริยงค์</t>
  </si>
  <si>
    <t>โรงเรียนสา</t>
  </si>
  <si>
    <t>นายกิตตติภพ พลังฤทธิ์</t>
  </si>
  <si>
    <t>นายชยุต ทาบุดดา</t>
  </si>
  <si>
    <t>โรงเรียนสา ครูผู้สอน</t>
  </si>
  <si>
    <t>นายธัญวัฒน์ กาบคำ</t>
  </si>
  <si>
    <t>โรงเรียนบ้านโพธิ์ประสาท</t>
  </si>
  <si>
    <t>เด็กชายภัครพงศ์ ทองสุข</t>
  </si>
  <si>
    <t>กติกาการแข่งขันหุ่นยนต์ว่ายน้ำ ท่าฟรีสไตล์</t>
  </si>
  <si>
    <t>เด็กชายพลากร สิงหะ</t>
  </si>
  <si>
    <t>โรงเรียนบ้านโพธิ์ประสาท ครูผู้สอน</t>
  </si>
  <si>
    <t>นางลัดดาวัลย์  ฤทธิ์บำรุง</t>
  </si>
  <si>
    <t>นายจิรวัฒน์ ยาโพธิ์</t>
  </si>
  <si>
    <t>นายกิตติภูมิ พลังฤทธิ์</t>
  </si>
  <si>
    <t>นายภาสกร กติยา</t>
  </si>
  <si>
    <t>เด็กชายฐิติกร ท้าวชัย</t>
  </si>
  <si>
    <t>เด็กชายธนาธิป กันใจเทพ</t>
  </si>
  <si>
    <t>นายธนทัต วินโด้</t>
  </si>
  <si>
    <t>นายสุทธิภัทร ทับศรีแก้ว</t>
  </si>
  <si>
    <t>โรงเรียนเวียงมอกวิทยา  ครูผู้สอน</t>
  </si>
  <si>
    <t>เด็กชายกฤติเดช เปลี่ยนภักดี</t>
  </si>
  <si>
    <t>เด็กชายณัฐเศรษฐ กำเนิดเกียรติ</t>
  </si>
  <si>
    <t>นางอำพวรรณ กับบุญ</t>
  </si>
  <si>
    <t>โรงเรียนนครไทย</t>
  </si>
  <si>
    <t>เด็กหญิงแพรพรรณ วงษ์สอาด</t>
  </si>
  <si>
    <t>เด็กหญิงมุกอันดา ณ ปัตตานี</t>
  </si>
  <si>
    <t>โรงเรียนนครไทย ครูผู้สอน</t>
  </si>
  <si>
    <t>นางทิตยา หงษ์ทองมี</t>
  </si>
  <si>
    <t>เด็กชายจักรพงศ์ เกตุวิริยะกรรม</t>
  </si>
  <si>
    <t>เด็กชายต้องชนะ หนูแก้ว</t>
  </si>
  <si>
    <t>นายวีระวัฒน์ อิมยิ้ม</t>
  </si>
  <si>
    <t>โรงเรียนสวนกุหลาบวิทยาลัยสระบุรี</t>
  </si>
  <si>
    <t>นางสาวกันทิมา พลอยดี</t>
  </si>
  <si>
    <t>นางสาวลลิตา วงชารี</t>
  </si>
  <si>
    <t>โรงเรียนสวนกุหลาบวิทยาลัยสระบุรี ครูผู้สอน</t>
  </si>
  <si>
    <t>นางสาวดวงพร ใจภิภักดิ์</t>
  </si>
  <si>
    <t>เด็กชายสิรวิทญ์ ชัยดรุณ</t>
  </si>
  <si>
    <t>เด็กชายกิตติพร สิงห์โส</t>
  </si>
  <si>
    <t>เด็กชายณัฐชนน เกิดสมบุญ</t>
  </si>
  <si>
    <t>นายทินพัฒน์ บุญพงษ์</t>
  </si>
  <si>
    <t>โรงเรียนวัดบ้านกลับ</t>
  </si>
  <si>
    <t>เด็กชายวงศกร บุญช่วย</t>
  </si>
  <si>
    <t>เด็กชายจิรเมธ ราหุละ</t>
  </si>
  <si>
    <t>โรงเรียนวัดบ้านกลับ ครูผู้สอน</t>
  </si>
  <si>
    <t>นางช่อทิพย์ ม่วงทอง</t>
  </si>
  <si>
    <t>นางสาวเมธาพร  โพธิ์เตี้ย</t>
  </si>
  <si>
    <t>นางสาวสุธาสินี ยอดเกตุ</t>
  </si>
  <si>
    <t>นางสาวกนกมาศ คุ้มปากพิง</t>
  </si>
  <si>
    <t>เด็กหญิงภิณรดา ยอดดำเนิน</t>
  </si>
  <si>
    <t>เด็กหญิงพิมพ์รวีภัสสร์ ไทยเขียว</t>
  </si>
  <si>
    <t>โรงเรียนคณะราษฎร์บำรุง ปทุมธานี</t>
  </si>
  <si>
    <t>เด็กหญิงรัฏฐภรณ์ สุดแสง</t>
  </si>
  <si>
    <t>เด็กหญิงสุวพิชญ์ พนมวงค์</t>
  </si>
  <si>
    <t>โรงเรียนคณะราษฎร์บำรุง ปทุมธานี ครูผู้สอน</t>
  </si>
  <si>
    <t>นางสาวสุกัญญา จิตตะทัศน์</t>
  </si>
  <si>
    <t>โรงเรียนเทศบาล 5 (พหลโยธินรามินทรภักดี)</t>
  </si>
  <si>
    <t>เด็กชายธนวรรธน์ ศรีสงคราม</t>
  </si>
  <si>
    <t>โรงเรียนเทศบาล 5 (พหลโยธินรามินทรภักดี) ครูผู้สอน</t>
  </si>
  <si>
    <t>นางโสรัจจ์ แสนคำ</t>
  </si>
  <si>
    <t>โรงเรียนแม่วงก์พิทยาคม</t>
  </si>
  <si>
    <t>นายชัยฤทธิ์ คำภักดี</t>
  </si>
  <si>
    <t>นายอัครวิชญ์ อำภา</t>
  </si>
  <si>
    <t>โรงเรียนแม่วงก์พิทยาคม ครูผู้สอน</t>
  </si>
  <si>
    <t>นายปฐมรัฐ ศรีตะลา</t>
  </si>
  <si>
    <t>เด็กชายวชิรวิทย์ เตยสันเทียะ</t>
  </si>
  <si>
    <t>นายกิตติศักดิ์ บานแย้ม</t>
  </si>
  <si>
    <t>เด็กชายอาธิวรา จันทร</t>
  </si>
  <si>
    <t>กติกาการแข่งขันหุ่นยนต์ต่อสู้บังคับมือ 1 ตัว</t>
  </si>
  <si>
    <t>เด็กชายชัยชนะ ขุนอาจ</t>
  </si>
  <si>
    <t>เด็กชายธนกร เสือปาน</t>
  </si>
  <si>
    <t>เด็กชายธีรพัฒน์ อภินันท์รัตนกุล</t>
  </si>
  <si>
    <t>นางสาวนลินี ทองสองสี</t>
  </si>
  <si>
    <t xml:space="preserve">โรงเรียนเทศบาล ๑ (วัดเทวสังฆาราม)ในพระสังฆราชูปถัมภ์ </t>
  </si>
  <si>
    <t>เด็กหญิงรชาดา ทองรุ่งเรืองกุล</t>
  </si>
  <si>
    <t>โรงเรียนเทศบาล ๑ (วัดเทวสังฆาราม)ในพระสังฆราชูปถัมภ์</t>
  </si>
  <si>
    <t>เด็กหญิงพิชญะ กัลยาทอง</t>
  </si>
  <si>
    <t>นางสาวนิโลบล ปานธรรม</t>
  </si>
  <si>
    <t>โรงเรียนอนุชนศึกษา</t>
  </si>
  <si>
    <t>เด็กชายจารุพัฒน์ อัครมณีกาญจน์</t>
  </si>
  <si>
    <t>เด็กชายธภัทร ญาณอรรถ</t>
  </si>
  <si>
    <t>โรงเรียนอนุชนศึกษา ครูผู้สอน</t>
  </si>
  <si>
    <t>นางสาวรุ่งอรุณ อุ่นใจ</t>
  </si>
  <si>
    <t>เด็กชายอดุลวิทย์ เพชรทอง</t>
  </si>
  <si>
    <t>เด็กชายกันตพัฒน์ ป้อมคำ</t>
  </si>
  <si>
    <t>เด็กชายรัชพล บุญทีไธสง</t>
  </si>
  <si>
    <t>เด็กชายคุณภัทร รัตนพันธุ์ศรี</t>
  </si>
  <si>
    <t>เด็กชายญาณวุฒิ แซ่ลิ่ม</t>
  </si>
  <si>
    <t>เด็กหญิงนัชชา จตุรภัทร</t>
  </si>
  <si>
    <t>นายอธิพงศ์ กำเพ็ชร</t>
  </si>
  <si>
    <t>โรงเรียนวัดกำแพง</t>
  </si>
  <si>
    <t>เด็กชายภูมิพัฒน์ ด้วงช้าง</t>
  </si>
  <si>
    <t>เด็กชายภูผา ขำหล่อ</t>
  </si>
  <si>
    <t>โรงเรียนวัดกำแพง ครูผู้สอน</t>
  </si>
  <si>
    <t>นางสาวอภิญา อึ๊งบำรุงพันธุ์</t>
  </si>
  <si>
    <t>โรงเรียนเสาไห้ "วิมลวิทยานุกูล"</t>
  </si>
  <si>
    <t>เด็กชายธนภัทร ขอนแก่น</t>
  </si>
  <si>
    <t>เด็กชายสุทธิรักษ์ มาลัยอินทร์</t>
  </si>
  <si>
    <t>โรงเรียนเสาไห้ "วิมลวิทยานุกูล" ครูผู้สอน</t>
  </si>
  <si>
    <t>นายอภิสิทธิ์ วรรณแสง</t>
  </si>
  <si>
    <t>นายปฏิภาณ เกิดสุข</t>
  </si>
  <si>
    <t>นายคุณากร เช็งเส็ง</t>
  </si>
  <si>
    <t>นางสาวทมิตา ปวีณวัสสา</t>
  </si>
  <si>
    <t>โรงเรียนบ้านหมอ"พัฒนานุกูล"</t>
  </si>
  <si>
    <t>เด็กชายนรินทร์ ดนัยดุริยะ</t>
  </si>
  <si>
    <t>โรงเรียนบ้านหมอ"พัฒนานุกูล" ครูผู้สอน</t>
  </si>
  <si>
    <t>เด็กหญิงจารวี สีพรม</t>
  </si>
  <si>
    <t>นางสาวเชิญขวัญ สุทธินนท์</t>
  </si>
  <si>
    <t>นายละไม สารี</t>
  </si>
  <si>
    <t>จ่าสิบเอกประมวล วันมี</t>
  </si>
  <si>
    <t>เด็กหญิงธัญชนก ศรีฉิม</t>
  </si>
  <si>
    <t>เด็กหญิงธัญธร แก้วกองทรัพย์</t>
  </si>
  <si>
    <t>นางสาวเบญจรัตน์ สินทรัพย์</t>
  </si>
  <si>
    <t>นายอุเทน มุ่งสะกลาง</t>
  </si>
  <si>
    <t>นายธุวพัส การะเวก</t>
  </si>
  <si>
    <t>นายธรรมนูญ พรมโสภา</t>
  </si>
  <si>
    <t>นายญาณภัทร กาจันทร์</t>
  </si>
  <si>
    <t>เด็กชายสุรศักดิ์ บุตรทรัพย์</t>
  </si>
  <si>
    <t>เด็กชายรัฐภูมิ น้อยจันทร์</t>
  </si>
  <si>
    <t>โรงเรียนบ้านซับน้อยเหนือ</t>
  </si>
  <si>
    <t>เด็กชายพงศกร จงแจ้งกลาง</t>
  </si>
  <si>
    <t>กติกาการแข่งขันหุ่นยนต์บังคับมือเก็บผักตบชวารักษาแม่น้ำน้อย</t>
  </si>
  <si>
    <t>เด็กชายธนากร สอนปาน</t>
  </si>
  <si>
    <t>โรงเรียนบ้านซับน้อยเหนือ ครูผู้สอน</t>
  </si>
  <si>
    <t>นายณัฐวิทย์ ทองมงคล</t>
  </si>
  <si>
    <t>เด็กชายคีตภัทร โจ้นทาวงศ์</t>
  </si>
  <si>
    <t>เด็กชายณัฐพงศ์ คำเทศ</t>
  </si>
  <si>
    <t>เด็กชายธนภัทร หมู่พยัคฆ์</t>
  </si>
  <si>
    <t>เด็กชายประวีร์ คงเฉลิม</t>
  </si>
  <si>
    <t>นายธนเดช บุตรน้ำเพ็ชร</t>
  </si>
  <si>
    <t>เด็กชายปภังกร โฆสิการันต์</t>
  </si>
  <si>
    <t>เด็กชายศุภสิทธิ์ ลีลาวรรณเขต</t>
  </si>
  <si>
    <t>เด็กชายพุทธคุณ แก้วอ่อน</t>
  </si>
  <si>
    <t>นางสาวกิ่งกาญจน์ บุญปลูก</t>
  </si>
  <si>
    <t>เด็กชายธีรภัทร บุญญโท</t>
  </si>
  <si>
    <t>เด็กชายจิรายุ สว่างแสง</t>
  </si>
  <si>
    <t>นายทศพล พุ่มเกิด</t>
  </si>
  <si>
    <t>เด็กชายธรรมรัตน์ เฟื่องอ่อน</t>
  </si>
  <si>
    <t>เด็กชายนิติศาสตร์ เนติธรรมรัตน์</t>
  </si>
  <si>
    <t>นางสาวกัลย์นลัท บุญรักษา</t>
  </si>
  <si>
    <t>เด็กชายนรินทร์ ปลื้มใจ</t>
  </si>
  <si>
    <t>เด็กชายพัสกร ขุนแท้</t>
  </si>
  <si>
    <t>โรงเรียนเสาไห้ "วิมลวิทยานกูล"</t>
  </si>
  <si>
    <t>นายภาณุ น่วมเจริญ</t>
  </si>
  <si>
    <t>เด็กชายแทนธัญ สุนทรประทม</t>
  </si>
  <si>
    <t>โรงเรียนเสาไห้ "วิมลวิทยานกูล" ครูผู้สอน</t>
  </si>
  <si>
    <t>นายพุทธพร ยุติธรรม</t>
  </si>
  <si>
    <t>นางสาวพิมพา ทิงิ้วงาม</t>
  </si>
  <si>
    <t>เด็กชายอภินัทธ์ พรรณวิเชียร</t>
  </si>
  <si>
    <t>นายผดุงเกียรติ โพธิ์ใบ</t>
  </si>
  <si>
    <t>นางสาวรัศม์ริศา	ภูริพิพัฒน์ธาดา</t>
  </si>
  <si>
    <t>นางสาวนงลักษณ์ ศิริฟัก</t>
  </si>
  <si>
    <t>นางสาวสุกัญญา พรหมวิภา</t>
  </si>
  <si>
    <t>นางสาวรัชฎากรณ์ กันนิเทศ</t>
  </si>
  <si>
    <t>นายธันยวัฒน์ แสงเดือน</t>
  </si>
  <si>
    <t>นายรัชชานนท์ แย้มบู่</t>
  </si>
  <si>
    <t>นายณัฎฐพร แก้วสว่าง</t>
  </si>
  <si>
    <t>นางสาววาริน แจ้งเจน</t>
  </si>
  <si>
    <t>นางสาวอาทิตยา เหมนวล</t>
  </si>
  <si>
    <t>นายปุญญพัฒน์ รักษ์ชูชีพ</t>
  </si>
  <si>
    <t>นายนนทวัฒน์ ศรีพรหม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</si>
</sst>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sz val="11.0"/>
      <color theme="1"/>
      <name val="Tahoma"/>
    </font>
    <font>
      <color theme="1"/>
      <name val="Arial"/>
    </font>
    <font>
      <u/>
      <color rgb="FF1155CC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bottom"/>
    </xf>
    <xf borderId="0" fillId="0" fontId="2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1" numFmtId="0" xfId="0" applyAlignment="1" applyFont="1">
      <alignment readingOrder="0" vertical="bottom"/>
    </xf>
    <xf borderId="1" fillId="2" fontId="1" numFmtId="0" xfId="0" applyAlignment="1" applyBorder="1" applyFill="1" applyFont="1">
      <alignment vertical="bottom"/>
    </xf>
    <xf borderId="1" fillId="2" fontId="1" numFmtId="0" xfId="0" applyAlignment="1" applyBorder="1" applyFont="1">
      <alignment readingOrder="0" vertical="bottom"/>
    </xf>
    <xf borderId="1" fillId="0" fontId="2" numFmtId="0" xfId="0" applyAlignment="1" applyBorder="1" applyFont="1">
      <alignment vertical="bottom"/>
    </xf>
    <xf borderId="1" fillId="0" fontId="3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42.88"/>
    <col customWidth="1" min="2" max="2" width="23.88"/>
    <col customWidth="1" min="3" max="3" width="43.5"/>
    <col customWidth="1" min="4" max="4" width="9.38"/>
  </cols>
  <sheetData>
    <row r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3"/>
      <c r="B2" s="4"/>
      <c r="C2" s="3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5" t="s">
        <v>1</v>
      </c>
      <c r="B3" s="6" t="s">
        <v>2</v>
      </c>
      <c r="C3" s="5" t="s">
        <v>3</v>
      </c>
      <c r="D3" s="6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7" t="s">
        <v>5</v>
      </c>
      <c r="B4" s="7" t="s">
        <v>6</v>
      </c>
      <c r="C4" s="7" t="s">
        <v>7</v>
      </c>
      <c r="D4" s="8" t="str">
        <f>HYPERLINK("https://drive.google.com/uc?id=18MLzNIEIOvQLyaz68LQcTfC3cYInGVgE&amp;export=download","Download")</f>
        <v>Download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7" t="s">
        <v>5</v>
      </c>
      <c r="B5" s="7" t="s">
        <v>8</v>
      </c>
      <c r="C5" s="7" t="s">
        <v>7</v>
      </c>
      <c r="D5" s="8" t="str">
        <f>HYPERLINK("https://drive.google.com/uc?id=1r32ymNKDkCUUldriHU-TRauT3S1lCqmH&amp;export=download","Download")</f>
        <v>Download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7" t="s">
        <v>9</v>
      </c>
      <c r="B6" s="7" t="s">
        <v>10</v>
      </c>
      <c r="C6" s="7" t="s">
        <v>7</v>
      </c>
      <c r="D6" s="8" t="str">
        <f>HYPERLINK("https://drive.google.com/uc?id=1bkWB52I0E4siDzzrofbZl3LvOzD1vGNU&amp;export=download","Download")</f>
        <v>Download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7" t="s">
        <v>11</v>
      </c>
      <c r="B7" s="7" t="s">
        <v>12</v>
      </c>
      <c r="C7" s="7" t="s">
        <v>7</v>
      </c>
      <c r="D7" s="8" t="str">
        <f>HYPERLINK("https://drive.google.com/uc?id=1h1wQH5TfrGR3eAznFD15HLdxK4Ho1J-5&amp;export=download","Download")</f>
        <v>Download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7" t="s">
        <v>11</v>
      </c>
      <c r="B8" s="7" t="s">
        <v>13</v>
      </c>
      <c r="C8" s="7" t="s">
        <v>7</v>
      </c>
      <c r="D8" s="8" t="str">
        <f>HYPERLINK("https://drive.google.com/uc?id=1KEyygfqNpECdvDXxOardt8ZLVP1gbOdT&amp;export=download","Download")</f>
        <v>Download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>
      <c r="A9" s="7" t="s">
        <v>14</v>
      </c>
      <c r="B9" s="7" t="s">
        <v>15</v>
      </c>
      <c r="C9" s="7" t="s">
        <v>7</v>
      </c>
      <c r="D9" s="8" t="str">
        <f>HYPERLINK("https://drive.google.com/uc?id=1SUTO1xLKsv8_NPvT8nPrU6EO8CpzWVgm&amp;export=download","Download")</f>
        <v>Download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A10" s="7" t="s">
        <v>16</v>
      </c>
      <c r="B10" s="7" t="s">
        <v>17</v>
      </c>
      <c r="C10" s="7" t="s">
        <v>7</v>
      </c>
      <c r="D10" s="8" t="str">
        <f>HYPERLINK("https://drive.google.com/uc?id=1K7-cL17UviuVsP2AmXdpIbrsZzv_5R7m&amp;export=download","Download")</f>
        <v>Download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A11" s="7" t="s">
        <v>16</v>
      </c>
      <c r="B11" s="7" t="s">
        <v>18</v>
      </c>
      <c r="C11" s="7" t="s">
        <v>7</v>
      </c>
      <c r="D11" s="8" t="str">
        <f>HYPERLINK("https://drive.google.com/uc?id=12s1nVBAlRHwHjgQgjHVG_yAD_49akJcs&amp;export=download","Download")</f>
        <v>Download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7" t="s">
        <v>19</v>
      </c>
      <c r="B12" s="7" t="s">
        <v>20</v>
      </c>
      <c r="C12" s="7" t="s">
        <v>7</v>
      </c>
      <c r="D12" s="8" t="str">
        <f>HYPERLINK("https://drive.google.com/uc?id=1PGvipUtXhPI1jIivUN_yeDlC1iYg8dF0&amp;export=download","Download")</f>
        <v>Download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7" t="s">
        <v>21</v>
      </c>
      <c r="B13" s="7" t="s">
        <v>22</v>
      </c>
      <c r="C13" s="7" t="s">
        <v>7</v>
      </c>
      <c r="D13" s="8" t="str">
        <f>HYPERLINK("https://drive.google.com/uc?id=1NsCeeidWWc24TpNfqDjgKLOqJhGTjRia&amp;export=download","Download")</f>
        <v>Download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A14" s="7" t="s">
        <v>21</v>
      </c>
      <c r="B14" s="7" t="s">
        <v>23</v>
      </c>
      <c r="C14" s="7" t="s">
        <v>7</v>
      </c>
      <c r="D14" s="8" t="str">
        <f>HYPERLINK("https://drive.google.com/uc?id=13du1ZBY_lipWCb-TY6MH6sd9XPw-6ajX&amp;export=download","Download")</f>
        <v>Download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7" t="s">
        <v>24</v>
      </c>
      <c r="B15" s="7" t="s">
        <v>25</v>
      </c>
      <c r="C15" s="7" t="s">
        <v>7</v>
      </c>
      <c r="D15" s="8" t="str">
        <f>HYPERLINK("https://drive.google.com/uc?id=10Mt4aIckueLrb_Vd8rf79xRNdiM_RFqu&amp;export=download","Download")</f>
        <v>Download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7" t="s">
        <v>26</v>
      </c>
      <c r="B16" s="7" t="s">
        <v>27</v>
      </c>
      <c r="C16" s="7" t="s">
        <v>7</v>
      </c>
      <c r="D16" s="8" t="str">
        <f>HYPERLINK("https://drive.google.com/uc?id=10o62I8UNO068p-2i_laQ_yEv5NVbmGd0&amp;export=download","Download")</f>
        <v>Download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7" t="s">
        <v>28</v>
      </c>
      <c r="B17" s="7" t="s">
        <v>29</v>
      </c>
      <c r="C17" s="7" t="s">
        <v>7</v>
      </c>
      <c r="D17" s="8" t="str">
        <f>HYPERLINK("https://drive.google.com/uc?id=1JkLpd-QFWpG1997Yn1o3gVT7hK-M58SO&amp;export=download","Download")</f>
        <v>Download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7" t="s">
        <v>30</v>
      </c>
      <c r="B18" s="7" t="s">
        <v>31</v>
      </c>
      <c r="C18" s="7" t="s">
        <v>7</v>
      </c>
      <c r="D18" s="8" t="str">
        <f>HYPERLINK("https://drive.google.com/uc?id=1a6x2qJlpSAv1CoT-rww5ZiMOOQKWCwx-&amp;export=download","Download")</f>
        <v>Download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7" t="s">
        <v>30</v>
      </c>
      <c r="B19" s="7" t="s">
        <v>32</v>
      </c>
      <c r="C19" s="7" t="s">
        <v>7</v>
      </c>
      <c r="D19" s="8" t="str">
        <f>HYPERLINK("https://drive.google.com/uc?id=1mNjDHTjt2BggXFDTO_SIJDVNaWp2vX-Z&amp;export=download","Download")</f>
        <v>Download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7" t="s">
        <v>33</v>
      </c>
      <c r="B20" s="7" t="s">
        <v>34</v>
      </c>
      <c r="C20" s="7" t="s">
        <v>7</v>
      </c>
      <c r="D20" s="8" t="str">
        <f>HYPERLINK("https://drive.google.com/uc?id=1swxJtHz6MuTT8OBzRMfh6Kx22DWcA6bW&amp;export=download","Download")</f>
        <v>Download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A21" s="7" t="s">
        <v>35</v>
      </c>
      <c r="B21" s="7" t="s">
        <v>36</v>
      </c>
      <c r="C21" s="7" t="s">
        <v>7</v>
      </c>
      <c r="D21" s="8" t="str">
        <f>HYPERLINK("https://drive.google.com/uc?id=1_rGoOhfy4hHBv3Aju9kIEw0_6rIxtViD&amp;export=download","Download")</f>
        <v>Download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A22" s="7" t="s">
        <v>35</v>
      </c>
      <c r="B22" s="7" t="s">
        <v>37</v>
      </c>
      <c r="C22" s="7" t="s">
        <v>7</v>
      </c>
      <c r="D22" s="8" t="str">
        <f>HYPERLINK("https://drive.google.com/uc?id=1QPQNVq5I9atb4VK_neWMbFHkMTUL23EE&amp;export=download","Download")</f>
        <v>Download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>
      <c r="A23" s="7" t="s">
        <v>38</v>
      </c>
      <c r="B23" s="7" t="s">
        <v>39</v>
      </c>
      <c r="C23" s="7" t="s">
        <v>7</v>
      </c>
      <c r="D23" s="8" t="str">
        <f>HYPERLINK("https://drive.google.com/uc?id=1HSVhGj4fdXLW_VSjS9L9XiaCA2gagwD-&amp;export=download","Download")</f>
        <v>Download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>
      <c r="A24" s="7" t="s">
        <v>40</v>
      </c>
      <c r="B24" s="7" t="s">
        <v>41</v>
      </c>
      <c r="C24" s="7" t="s">
        <v>7</v>
      </c>
      <c r="D24" s="8" t="str">
        <f>HYPERLINK("https://drive.google.com/uc?id=1gTW8MQez2KGEEjzdLATDA4MgcE5osw_c&amp;export=download","Download")</f>
        <v>Download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A25" s="7" t="s">
        <v>40</v>
      </c>
      <c r="B25" s="7" t="s">
        <v>42</v>
      </c>
      <c r="C25" s="7" t="s">
        <v>7</v>
      </c>
      <c r="D25" s="8" t="str">
        <f>HYPERLINK("https://drive.google.com/uc?id=1SuidCLWft-LNILVSxXVV0qphnKVWoQyP&amp;export=download","Download")</f>
        <v>Download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A26" s="7" t="s">
        <v>43</v>
      </c>
      <c r="B26" s="7" t="s">
        <v>44</v>
      </c>
      <c r="C26" s="7" t="s">
        <v>7</v>
      </c>
      <c r="D26" s="8" t="str">
        <f>HYPERLINK("https://drive.google.com/uc?id=1XP3AZTu5QJ43NIOM75vstdQD3hU4Jhco&amp;export=download","Download")</f>
        <v>Download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A27" s="7" t="s">
        <v>45</v>
      </c>
      <c r="B27" s="7" t="s">
        <v>46</v>
      </c>
      <c r="C27" s="7" t="s">
        <v>7</v>
      </c>
      <c r="D27" s="8" t="str">
        <f>HYPERLINK("https://drive.google.com/uc?id=1rSh-XJkaF_8KBbDjyYx249Ra54BjFBBd&amp;export=download","Download")</f>
        <v>Download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A28" s="7" t="s">
        <v>45</v>
      </c>
      <c r="B28" s="7" t="s">
        <v>47</v>
      </c>
      <c r="C28" s="7" t="s">
        <v>7</v>
      </c>
      <c r="D28" s="8" t="str">
        <f>HYPERLINK("https://drive.google.com/uc?id=1rJw1Kr_WHti9ZpbuVNLd6YTEJSsNmNwG&amp;export=download","Download")</f>
        <v>Download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7" t="s">
        <v>48</v>
      </c>
      <c r="B29" s="7" t="s">
        <v>49</v>
      </c>
      <c r="C29" s="7" t="s">
        <v>7</v>
      </c>
      <c r="D29" s="8" t="str">
        <f>HYPERLINK("https://drive.google.com/uc?id=1s7xp19VJtmevhGzC7a5QfAhsG5GDVa9j&amp;export=download","Download")</f>
        <v>Download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>
      <c r="A30" s="7" t="s">
        <v>16</v>
      </c>
      <c r="B30" s="7" t="s">
        <v>50</v>
      </c>
      <c r="C30" s="7" t="s">
        <v>7</v>
      </c>
      <c r="D30" s="8" t="str">
        <f>HYPERLINK("https://drive.google.com/uc?id=1FwyXHZJMy-tx-2imnP2395WA7oWINE7e&amp;export=download","Download")</f>
        <v>Download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>
      <c r="A31" s="7" t="s">
        <v>16</v>
      </c>
      <c r="B31" s="7" t="s">
        <v>51</v>
      </c>
      <c r="C31" s="7" t="s">
        <v>7</v>
      </c>
      <c r="D31" s="8" t="str">
        <f>HYPERLINK("https://drive.google.com/uc?id=1dt5mbysnnK8LbhkzweH-GWLnBMftRmE9&amp;export=download","Download")</f>
        <v>Download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>
      <c r="A32" s="7" t="s">
        <v>19</v>
      </c>
      <c r="B32" s="7" t="s">
        <v>20</v>
      </c>
      <c r="C32" s="7" t="s">
        <v>7</v>
      </c>
      <c r="D32" s="8" t="str">
        <f>HYPERLINK("https://drive.google.com/uc?id=1SE1HDOD0MtnNGSJ7Pq1v_62QDE1y7ifJ&amp;export=download","Download")</f>
        <v>Download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7" t="s">
        <v>52</v>
      </c>
      <c r="B33" s="7" t="s">
        <v>53</v>
      </c>
      <c r="C33" s="7" t="s">
        <v>7</v>
      </c>
      <c r="D33" s="8" t="str">
        <f>HYPERLINK("https://drive.google.com/uc?id=1x3g59YZYObvhtrO_CTZlHU8NFkQTtX-1&amp;export=download","Download")</f>
        <v>Download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7" t="s">
        <v>52</v>
      </c>
      <c r="B34" s="7" t="s">
        <v>54</v>
      </c>
      <c r="C34" s="7" t="s">
        <v>7</v>
      </c>
      <c r="D34" s="8" t="str">
        <f>HYPERLINK("https://drive.google.com/uc?id=1vC39txssFK45a0QtBMGBp5BHBFvVjPws&amp;export=download","Download")</f>
        <v>Download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7" t="s">
        <v>55</v>
      </c>
      <c r="B35" s="7" t="s">
        <v>56</v>
      </c>
      <c r="C35" s="7" t="s">
        <v>7</v>
      </c>
      <c r="D35" s="8" t="str">
        <f>HYPERLINK("https://drive.google.com/uc?id=19HqQD0KO97EXThfUAosz4FO3ZwRPDFwf&amp;export=download","Download")</f>
        <v>Download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>
      <c r="A36" s="7" t="s">
        <v>45</v>
      </c>
      <c r="B36" s="7" t="s">
        <v>57</v>
      </c>
      <c r="C36" s="7" t="s">
        <v>7</v>
      </c>
      <c r="D36" s="8" t="str">
        <f>HYPERLINK("https://drive.google.com/uc?id=1WkqLggZI4aPOicIo1Q_uiO1c9lxTxKJN&amp;export=download","Download")</f>
        <v>Download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>
      <c r="A37" s="7" t="s">
        <v>45</v>
      </c>
      <c r="B37" s="7" t="s">
        <v>58</v>
      </c>
      <c r="C37" s="7" t="s">
        <v>7</v>
      </c>
      <c r="D37" s="8" t="str">
        <f>HYPERLINK("https://drive.google.com/uc?id=1Hga3cbcpFKARSZMwa0dA-Uq6x-aJxS2g&amp;export=download","Download")</f>
        <v>Download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>
      <c r="A38" s="7" t="s">
        <v>48</v>
      </c>
      <c r="B38" s="7" t="s">
        <v>59</v>
      </c>
      <c r="C38" s="7" t="s">
        <v>7</v>
      </c>
      <c r="D38" s="8" t="str">
        <f>HYPERLINK("https://drive.google.com/uc?id=1sjgBEbnVzHHEdh3eJl6kFiRGZTqaKu9i&amp;export=download","Download")</f>
        <v>Download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7" t="s">
        <v>60</v>
      </c>
      <c r="B39" s="7" t="s">
        <v>61</v>
      </c>
      <c r="C39" s="7" t="s">
        <v>7</v>
      </c>
      <c r="D39" s="8" t="str">
        <f>HYPERLINK("https://drive.google.com/uc?id=1ivJ8qvhdD8zD4ncci-dxgaPvTKcHSo-C&amp;export=download","Download")</f>
        <v>Download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7" t="s">
        <v>60</v>
      </c>
      <c r="B40" s="7" t="s">
        <v>62</v>
      </c>
      <c r="C40" s="7" t="s">
        <v>7</v>
      </c>
      <c r="D40" s="8" t="str">
        <f>HYPERLINK("https://drive.google.com/uc?id=1hRPpNi9W_Ap8Q3COW8NMQyiayt7dnnIn&amp;export=download","Download")</f>
        <v>Download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7" t="s">
        <v>63</v>
      </c>
      <c r="B41" s="7" t="s">
        <v>64</v>
      </c>
      <c r="C41" s="7" t="s">
        <v>7</v>
      </c>
      <c r="D41" s="8" t="str">
        <f>HYPERLINK("https://drive.google.com/uc?id=1ReL3gdxCGw92nNiDF8FLahJ-ublM2Xjc&amp;export=download","Download")</f>
        <v>Download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7" t="s">
        <v>65</v>
      </c>
      <c r="B42" s="7" t="s">
        <v>66</v>
      </c>
      <c r="C42" s="7" t="s">
        <v>7</v>
      </c>
      <c r="D42" s="8" t="str">
        <f>HYPERLINK("https://drive.google.com/uc?id=1Mpk8rKVN9tqCz-wLZfsB8Xd5UdBLSIXl&amp;export=download","Download")</f>
        <v>Download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7" t="s">
        <v>65</v>
      </c>
      <c r="B43" s="7" t="s">
        <v>67</v>
      </c>
      <c r="C43" s="7" t="s">
        <v>7</v>
      </c>
      <c r="D43" s="8" t="str">
        <f>HYPERLINK("https://drive.google.com/uc?id=1mVu9hwmH9T7v_Im1gzerpBkxjf2Cdrwv&amp;export=download","Download")</f>
        <v>Download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>
      <c r="A44" s="7" t="s">
        <v>68</v>
      </c>
      <c r="B44" s="7" t="s">
        <v>69</v>
      </c>
      <c r="C44" s="7" t="s">
        <v>7</v>
      </c>
      <c r="D44" s="8" t="str">
        <f>HYPERLINK("https://drive.google.com/uc?id=1632ZH8jKqxvP54vpWp-qIGXWj8a7OQTj&amp;export=download","Download")</f>
        <v>Download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>
      <c r="A45" s="7" t="s">
        <v>70</v>
      </c>
      <c r="B45" s="7" t="s">
        <v>71</v>
      </c>
      <c r="C45" s="7" t="s">
        <v>7</v>
      </c>
      <c r="D45" s="8" t="str">
        <f>HYPERLINK("https://drive.google.com/uc?id=17rJLPYY5T58X5mZE__Xx7liNNLwWF3CQ&amp;export=download","Download")</f>
        <v>Download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7" t="s">
        <v>70</v>
      </c>
      <c r="B46" s="7" t="s">
        <v>72</v>
      </c>
      <c r="C46" s="7" t="s">
        <v>7</v>
      </c>
      <c r="D46" s="8" t="str">
        <f>HYPERLINK("https://drive.google.com/uc?id=1L9QrH9bAhK3h6wRs_OTGBJRx0CcCyKky&amp;export=download","Download")</f>
        <v>Download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7" t="s">
        <v>73</v>
      </c>
      <c r="B47" s="7" t="s">
        <v>74</v>
      </c>
      <c r="C47" s="7" t="s">
        <v>7</v>
      </c>
      <c r="D47" s="8" t="str">
        <f>HYPERLINK("https://drive.google.com/uc?id=1Jn7y5WL19UOeiPH4_E4JUV1vhtdx0uJf&amp;export=download","Download")</f>
        <v>Download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7" t="s">
        <v>70</v>
      </c>
      <c r="B48" s="7" t="s">
        <v>75</v>
      </c>
      <c r="C48" s="7" t="s">
        <v>7</v>
      </c>
      <c r="D48" s="8" t="str">
        <f>HYPERLINK("https://drive.google.com/uc?id=1mkYWwr2pYbSE0ABtVhrwnWvsM8A2NZ97&amp;export=download","Download")</f>
        <v>Download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7" t="s">
        <v>70</v>
      </c>
      <c r="B49" s="7" t="s">
        <v>76</v>
      </c>
      <c r="C49" s="7" t="s">
        <v>7</v>
      </c>
      <c r="D49" s="8" t="str">
        <f>HYPERLINK("https://drive.google.com/uc?id=1HXKRuUiyrKiOYIJpVlp-dxtjq0_uM4fd&amp;export=download","Download")</f>
        <v>Download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7" t="s">
        <v>73</v>
      </c>
      <c r="B50" s="7" t="s">
        <v>77</v>
      </c>
      <c r="C50" s="7" t="s">
        <v>7</v>
      </c>
      <c r="D50" s="8" t="str">
        <f>HYPERLINK("https://drive.google.com/uc?id=1WKVOlk0RBZTfj4rxpW8GzAznl_CxSdPu&amp;export=download","Download")</f>
        <v>Download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7" t="s">
        <v>5</v>
      </c>
      <c r="B51" s="7" t="s">
        <v>78</v>
      </c>
      <c r="C51" s="7" t="s">
        <v>79</v>
      </c>
      <c r="D51" s="8" t="str">
        <f>HYPERLINK("https://drive.google.com/uc?id=1qwCy-mIMTN7T2pH9it1iOcoPjYW4yDrC&amp;export=download","Download")</f>
        <v>Download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>
      <c r="A52" s="7" t="s">
        <v>5</v>
      </c>
      <c r="B52" s="7" t="s">
        <v>80</v>
      </c>
      <c r="C52" s="7" t="s">
        <v>79</v>
      </c>
      <c r="D52" s="8" t="str">
        <f>HYPERLINK("https://drive.google.com/uc?id=1nRxxrkqxpAcQHIwSo9XQbA881RZxHZ0T&amp;export=download","Download")</f>
        <v>Download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>
      <c r="A53" s="7" t="s">
        <v>9</v>
      </c>
      <c r="B53" s="7" t="s">
        <v>81</v>
      </c>
      <c r="C53" s="7" t="s">
        <v>79</v>
      </c>
      <c r="D53" s="8" t="str">
        <f>HYPERLINK("https://drive.google.com/uc?id=1Wa5mWyq_D4aAziKtStdwPznekmuyhAAa&amp;export=download","Download")</f>
        <v>Download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7" t="s">
        <v>82</v>
      </c>
      <c r="B54" s="7" t="s">
        <v>83</v>
      </c>
      <c r="C54" s="7" t="s">
        <v>79</v>
      </c>
      <c r="D54" s="8" t="str">
        <f>HYPERLINK("https://drive.google.com/uc?id=1ONqtqJ_6T1Ik3MB8a2J6dgr1LMsqtL6z&amp;export=download","Download")</f>
        <v>Download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7" t="s">
        <v>82</v>
      </c>
      <c r="B55" s="7" t="s">
        <v>84</v>
      </c>
      <c r="C55" s="7" t="s">
        <v>79</v>
      </c>
      <c r="D55" s="8" t="str">
        <f>HYPERLINK("https://drive.google.com/uc?id=1XTBPzFu9LK3nV0WPOFI0DA0NNGaiJZmU&amp;export=download","Download")</f>
        <v>Download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7" t="s">
        <v>85</v>
      </c>
      <c r="B56" s="7" t="s">
        <v>86</v>
      </c>
      <c r="C56" s="7" t="s">
        <v>79</v>
      </c>
      <c r="D56" s="8" t="str">
        <f>HYPERLINK("https://drive.google.com/uc?id=19VDPcmFojdeccehM9ML5DXNmCF-cOZiq&amp;export=download","Download")</f>
        <v>Download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7" t="s">
        <v>11</v>
      </c>
      <c r="B57" s="7" t="s">
        <v>87</v>
      </c>
      <c r="C57" s="7" t="s">
        <v>79</v>
      </c>
      <c r="D57" s="8" t="str">
        <f>HYPERLINK("https://drive.google.com/uc?id=1qSMj96fqyHUuT15WwG4sdsNXMo4QxDkC&amp;export=download","Download")</f>
        <v>Download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7" t="s">
        <v>11</v>
      </c>
      <c r="B58" s="7" t="s">
        <v>88</v>
      </c>
      <c r="C58" s="7" t="s">
        <v>79</v>
      </c>
      <c r="D58" s="8" t="str">
        <f>HYPERLINK("https://drive.google.com/uc?id=1UXKMV9_2tj9VjG-MD4JHA9JsnW5M7IZW&amp;export=download","Download")</f>
        <v>Download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>
      <c r="A59" s="7" t="s">
        <v>14</v>
      </c>
      <c r="B59" s="7" t="s">
        <v>89</v>
      </c>
      <c r="C59" s="7" t="s">
        <v>79</v>
      </c>
      <c r="D59" s="8" t="str">
        <f>HYPERLINK("https://drive.google.com/uc?id=1D0Vksu_Gp8Rnznzq-cBgyXsTFwvzATSp&amp;export=download","Download")</f>
        <v>Download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>
      <c r="A60" s="7" t="s">
        <v>90</v>
      </c>
      <c r="B60" s="7" t="s">
        <v>91</v>
      </c>
      <c r="C60" s="7" t="s">
        <v>79</v>
      </c>
      <c r="D60" s="8" t="str">
        <f>HYPERLINK("https://drive.google.com/uc?id=15eU6Hm1gGFcaBeuF-l-DZX9zgAHCirRA&amp;export=download","Download")</f>
        <v>Download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7" t="s">
        <v>92</v>
      </c>
      <c r="B61" s="7" t="s">
        <v>93</v>
      </c>
      <c r="C61" s="7" t="s">
        <v>79</v>
      </c>
      <c r="D61" s="8" t="str">
        <f>HYPERLINK("https://drive.google.com/uc?id=1aXfzkeowlaQGGdx0h5aUz2Jo-ytz5B72&amp;export=download","Download")</f>
        <v>Download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7" t="s">
        <v>94</v>
      </c>
      <c r="B62" s="7" t="s">
        <v>95</v>
      </c>
      <c r="C62" s="7" t="s">
        <v>79</v>
      </c>
      <c r="D62" s="8" t="str">
        <f>HYPERLINK("https://drive.google.com/uc?id=1qi2xmBw9fduw7gihIhPYGs328R_cMHCb&amp;export=download","Download")</f>
        <v>Download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7" t="s">
        <v>94</v>
      </c>
      <c r="B63" s="7" t="s">
        <v>96</v>
      </c>
      <c r="C63" s="7" t="s">
        <v>79</v>
      </c>
      <c r="D63" s="8" t="str">
        <f>HYPERLINK("https://drive.google.com/uc?id=1JhvT6wfpr7GC9ZSjv85RzM5X48z2si2O&amp;export=download","Download")</f>
        <v>Download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7" t="s">
        <v>97</v>
      </c>
      <c r="B64" s="7" t="s">
        <v>98</v>
      </c>
      <c r="C64" s="7" t="s">
        <v>79</v>
      </c>
      <c r="D64" s="8" t="str">
        <f>HYPERLINK("https://drive.google.com/uc?id=13pVEcD5TivA3DKNuk3Gf7cilQTzuG2YJ&amp;export=download","Download")</f>
        <v>Download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7" t="s">
        <v>45</v>
      </c>
      <c r="B65" s="7" t="s">
        <v>99</v>
      </c>
      <c r="C65" s="7" t="s">
        <v>79</v>
      </c>
      <c r="D65" s="8" t="str">
        <f>HYPERLINK("https://drive.google.com/uc?id=1bDcd5bdDa5GHIPGWScuKi75To3WsakWR&amp;export=download","Download")</f>
        <v>Download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>
      <c r="A66" s="7" t="s">
        <v>45</v>
      </c>
      <c r="B66" s="7" t="s">
        <v>100</v>
      </c>
      <c r="C66" s="7" t="s">
        <v>79</v>
      </c>
      <c r="D66" s="8" t="str">
        <f>HYPERLINK("https://drive.google.com/uc?id=1eLlNa74lsFH8J7f563elwD9Ge4XUoPKZ&amp;export=download","Download")</f>
        <v>Download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7" t="s">
        <v>48</v>
      </c>
      <c r="B67" s="7" t="s">
        <v>59</v>
      </c>
      <c r="C67" s="7" t="s">
        <v>79</v>
      </c>
      <c r="D67" s="8" t="str">
        <f>HYPERLINK("https://drive.google.com/uc?id=1lwndduieJMUqnoWBw1ExAI2HF2nAsSLD&amp;export=download","Download")</f>
        <v>Download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7" t="s">
        <v>35</v>
      </c>
      <c r="B68" s="7" t="s">
        <v>101</v>
      </c>
      <c r="C68" s="7" t="s">
        <v>79</v>
      </c>
      <c r="D68" s="8" t="str">
        <f>HYPERLINK("https://drive.google.com/uc?id=1Tzyxq6SbiYrdsZYwu2JzYnsxoICLFmqh&amp;export=download","Download")</f>
        <v>Download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>
      <c r="A69" s="7" t="s">
        <v>35</v>
      </c>
      <c r="B69" s="7" t="s">
        <v>102</v>
      </c>
      <c r="C69" s="7" t="s">
        <v>79</v>
      </c>
      <c r="D69" s="8" t="str">
        <f>HYPERLINK("https://drive.google.com/uc?id=1gZLlxd7LnajUWPz1b7_NlfoRPdn21h7w&amp;export=download","Download")</f>
        <v>Download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>
      <c r="A70" s="7" t="s">
        <v>38</v>
      </c>
      <c r="B70" s="7" t="s">
        <v>103</v>
      </c>
      <c r="C70" s="7" t="s">
        <v>79</v>
      </c>
      <c r="D70" s="8" t="str">
        <f>HYPERLINK("https://drive.google.com/uc?id=1k4XFFP5PDy2QbIFEfXKmWfVIZTC-r2SV&amp;export=download","Download")</f>
        <v>Download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7" t="s">
        <v>65</v>
      </c>
      <c r="B71" s="7" t="s">
        <v>104</v>
      </c>
      <c r="C71" s="7" t="s">
        <v>79</v>
      </c>
      <c r="D71" s="8" t="str">
        <f>HYPERLINK("https://drive.google.com/uc?id=1C2covW_bsTFBZuJD47ky1NhBPCDNdik3&amp;export=download","Download")</f>
        <v>Download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7" t="s">
        <v>65</v>
      </c>
      <c r="B72" s="7" t="s">
        <v>105</v>
      </c>
      <c r="C72" s="7" t="s">
        <v>79</v>
      </c>
      <c r="D72" s="8" t="str">
        <f>HYPERLINK("https://drive.google.com/uc?id=1dzi2dpadlzqduALGztiieAB6EoSYAlS-&amp;export=download","Download")</f>
        <v>Download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7" t="s">
        <v>68</v>
      </c>
      <c r="B73" s="7" t="s">
        <v>106</v>
      </c>
      <c r="C73" s="7" t="s">
        <v>79</v>
      </c>
      <c r="D73" s="8" t="str">
        <f>HYPERLINK("https://drive.google.com/uc?id=1UI7aL2dFHjfpdAssVHOf_1HrgkN6wWee&amp;export=download","Download")</f>
        <v>Download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7" t="s">
        <v>107</v>
      </c>
      <c r="B74" s="7" t="s">
        <v>108</v>
      </c>
      <c r="C74" s="7" t="s">
        <v>79</v>
      </c>
      <c r="D74" s="8" t="str">
        <f>HYPERLINK("https://drive.google.com/uc?id=1w1CWPRWlU4YTx4UPoN0XHevL0E9pQFtl&amp;export=download","Download")</f>
        <v>Download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7" t="s">
        <v>107</v>
      </c>
      <c r="B75" s="7" t="s">
        <v>109</v>
      </c>
      <c r="C75" s="7" t="s">
        <v>79</v>
      </c>
      <c r="D75" s="8" t="str">
        <f>HYPERLINK("https://drive.google.com/uc?id=10ktW7Qo9wBGsJeZ1_07m57W_0mIbP-5S&amp;export=download","Download")</f>
        <v>Download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>
      <c r="A76" s="7" t="s">
        <v>110</v>
      </c>
      <c r="B76" s="7" t="s">
        <v>111</v>
      </c>
      <c r="C76" s="7" t="s">
        <v>79</v>
      </c>
      <c r="D76" s="8" t="str">
        <f>HYPERLINK("https://drive.google.com/uc?id=17AaX_Xb7bgYA-JsuK69A3TI4yPf2DtOU&amp;export=download","Download")</f>
        <v>Download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>
      <c r="A77" s="7" t="s">
        <v>112</v>
      </c>
      <c r="B77" s="7" t="s">
        <v>113</v>
      </c>
      <c r="C77" s="7" t="s">
        <v>79</v>
      </c>
      <c r="D77" s="8" t="str">
        <f>HYPERLINK("https://drive.google.com/uc?id=1V9ooA8N4hXuv0e00ziPtY3b9zvtFJg7Y&amp;export=download","Download")</f>
        <v>Download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7" t="s">
        <v>112</v>
      </c>
      <c r="B78" s="7" t="s">
        <v>114</v>
      </c>
      <c r="C78" s="7" t="s">
        <v>79</v>
      </c>
      <c r="D78" s="8" t="str">
        <f>HYPERLINK("https://drive.google.com/uc?id=1febx-CaPixMXmiYSsQwMQz_gams6bXJX&amp;export=download","Download")</f>
        <v>Download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7" t="s">
        <v>115</v>
      </c>
      <c r="B79" s="7" t="s">
        <v>116</v>
      </c>
      <c r="C79" s="7" t="s">
        <v>79</v>
      </c>
      <c r="D79" s="8" t="str">
        <f>HYPERLINK("https://drive.google.com/uc?id=1TTVqa7Ptdo4p-beXLMgnvREdqo0tiJa7&amp;export=download","Download")</f>
        <v>Download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7" t="s">
        <v>117</v>
      </c>
      <c r="B80" s="7" t="s">
        <v>118</v>
      </c>
      <c r="C80" s="7" t="s">
        <v>79</v>
      </c>
      <c r="D80" s="8" t="str">
        <f>HYPERLINK("https://drive.google.com/uc?id=1IXhig_Zl5pm43PtP8atiUQbUsqF1tfQZ&amp;export=download","Download")</f>
        <v>Download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>
      <c r="A81" s="7" t="s">
        <v>117</v>
      </c>
      <c r="B81" s="7" t="s">
        <v>119</v>
      </c>
      <c r="C81" s="7" t="s">
        <v>79</v>
      </c>
      <c r="D81" s="8" t="str">
        <f>HYPERLINK("https://drive.google.com/uc?id=1bMcboaxrT8W4uvFvXl5CgcIsox3RRhwJ&amp;export=download","Download")</f>
        <v>Download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>
      <c r="A82" s="7" t="s">
        <v>120</v>
      </c>
      <c r="B82" s="7" t="s">
        <v>121</v>
      </c>
      <c r="C82" s="7" t="s">
        <v>79</v>
      </c>
      <c r="D82" s="8" t="str">
        <f>HYPERLINK("https://drive.google.com/uc?id=1QRgHRgQ0KHHsPNaxq5c4jAHjQ8WF74_m&amp;export=download","Download")</f>
        <v>Download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7" t="s">
        <v>122</v>
      </c>
      <c r="B83" s="7" t="s">
        <v>123</v>
      </c>
      <c r="C83" s="7" t="s">
        <v>79</v>
      </c>
      <c r="D83" s="8" t="str">
        <f>HYPERLINK("https://drive.google.com/uc?id=1Ov3xIUbOEasXG4CWqcaUTi6gdFE6WAn8&amp;export=download","Download")</f>
        <v>Download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7" t="s">
        <v>124</v>
      </c>
      <c r="B84" s="7" t="s">
        <v>125</v>
      </c>
      <c r="C84" s="7" t="s">
        <v>126</v>
      </c>
      <c r="D84" s="8" t="str">
        <f>HYPERLINK("https://drive.google.com/uc?id=1XvIJAtVHBVhrD4UTK_YVe5kolpR36EIm&amp;export=download","Download")</f>
        <v>Download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>
      <c r="A85" s="7" t="s">
        <v>124</v>
      </c>
      <c r="B85" s="7" t="s">
        <v>127</v>
      </c>
      <c r="C85" s="7" t="s">
        <v>126</v>
      </c>
      <c r="D85" s="8" t="str">
        <f>HYPERLINK("https://drive.google.com/uc?id=1BIzgtLE8KSl5ae_HduzkoxQ3NtB5M_5L&amp;export=download","Download")</f>
        <v>Download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>
      <c r="A86" s="7" t="s">
        <v>128</v>
      </c>
      <c r="B86" s="7" t="s">
        <v>129</v>
      </c>
      <c r="C86" s="7" t="s">
        <v>126</v>
      </c>
      <c r="D86" s="8" t="str">
        <f>HYPERLINK("https://drive.google.com/uc?id=1UfDVxso7XzKkZ6d8r2LD457_Qu7Y98oG&amp;export=download","Download")</f>
        <v>Download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7" t="s">
        <v>45</v>
      </c>
      <c r="B87" s="7" t="s">
        <v>130</v>
      </c>
      <c r="C87" s="7" t="s">
        <v>126</v>
      </c>
      <c r="D87" s="8" t="str">
        <f>HYPERLINK("https://drive.google.com/uc?id=1GSICdy1P5KoXiszhkPeFX4WvJi2TmiT4&amp;export=download","Download")</f>
        <v>Download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7" t="s">
        <v>45</v>
      </c>
      <c r="B88" s="7" t="s">
        <v>131</v>
      </c>
      <c r="C88" s="7" t="s">
        <v>126</v>
      </c>
      <c r="D88" s="8" t="str">
        <f>HYPERLINK("https://drive.google.com/uc?id=16EjB2re-g65cJjtRaZqrmoz2my630hFM&amp;export=download","Download")</f>
        <v>Download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7" t="s">
        <v>48</v>
      </c>
      <c r="B89" s="7" t="s">
        <v>132</v>
      </c>
      <c r="C89" s="7" t="s">
        <v>126</v>
      </c>
      <c r="D89" s="8" t="str">
        <f>HYPERLINK("https://drive.google.com/uc?id=1xRUNwNMXuRAK9jw1YC4ZId25mIZ010Cc&amp;export=download","Download")</f>
        <v>Download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7" t="s">
        <v>35</v>
      </c>
      <c r="B90" s="7" t="s">
        <v>133</v>
      </c>
      <c r="C90" s="7" t="s">
        <v>126</v>
      </c>
      <c r="D90" s="8" t="str">
        <f>HYPERLINK("https://drive.google.com/uc?id=105d23AJsiCPC2Y73xIW0wARm_GqwoWe9&amp;export=download","Download")</f>
        <v>Download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7" t="s">
        <v>35</v>
      </c>
      <c r="B91" s="7" t="s">
        <v>134</v>
      </c>
      <c r="C91" s="7" t="s">
        <v>126</v>
      </c>
      <c r="D91" s="8" t="str">
        <f>HYPERLINK("https://drive.google.com/uc?id=1bLNYHZqfJG2N3cUaYETHuDPFXipy1Y_r&amp;export=download","Download")</f>
        <v>Download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>
      <c r="A92" s="7" t="s">
        <v>135</v>
      </c>
      <c r="B92" s="7" t="s">
        <v>136</v>
      </c>
      <c r="C92" s="7" t="s">
        <v>126</v>
      </c>
      <c r="D92" s="8" t="str">
        <f>HYPERLINK("https://drive.google.com/uc?id=1bPSnho0AFcKpELig4MBw32iRXf4Be4Y2&amp;export=download","Download")</f>
        <v>Download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>
      <c r="A93" s="7" t="s">
        <v>137</v>
      </c>
      <c r="B93" s="7" t="s">
        <v>138</v>
      </c>
      <c r="C93" s="7" t="s">
        <v>126</v>
      </c>
      <c r="D93" s="8" t="str">
        <f>HYPERLINK("https://drive.google.com/uc?id=1WmUrnwgMgwAXzxEXWuk3kr3KF2Xjtz0Z&amp;export=download","Download")</f>
        <v>Download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7" t="s">
        <v>137</v>
      </c>
      <c r="B94" s="7" t="s">
        <v>139</v>
      </c>
      <c r="C94" s="7" t="s">
        <v>126</v>
      </c>
      <c r="D94" s="8" t="str">
        <f>HYPERLINK("https://drive.google.com/uc?id=1hZJYXtPvG-x1pLTz_Xm1RAQOBrgVaBCJ&amp;export=download","Download")</f>
        <v>Download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7" t="s">
        <v>140</v>
      </c>
      <c r="B95" s="7" t="s">
        <v>141</v>
      </c>
      <c r="C95" s="7" t="s">
        <v>126</v>
      </c>
      <c r="D95" s="8" t="str">
        <f>HYPERLINK("https://drive.google.com/uc?id=1uxtGyZh3-5z0rc_lIB98Bmtv4dyUnML_&amp;export=download","Download")</f>
        <v>Download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7" t="s">
        <v>142</v>
      </c>
      <c r="B96" s="7" t="s">
        <v>143</v>
      </c>
      <c r="C96" s="7" t="s">
        <v>126</v>
      </c>
      <c r="D96" s="8" t="str">
        <f>HYPERLINK("https://drive.google.com/uc?id=16xUhONluVFa-amXEGXjgkv9S_1nmEMQx&amp;export=download","Download")</f>
        <v>Download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>
      <c r="A97" s="7" t="s">
        <v>142</v>
      </c>
      <c r="B97" s="7" t="s">
        <v>144</v>
      </c>
      <c r="C97" s="7" t="s">
        <v>126</v>
      </c>
      <c r="D97" s="8" t="str">
        <f>HYPERLINK("https://drive.google.com/uc?id=1gL2FCZlN76E8O6e-aiESRWg2tljgpylC&amp;export=download","Download")</f>
        <v>Download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>
      <c r="A98" s="7" t="s">
        <v>145</v>
      </c>
      <c r="B98" s="7" t="s">
        <v>146</v>
      </c>
      <c r="C98" s="7" t="s">
        <v>126</v>
      </c>
      <c r="D98" s="8" t="str">
        <f>HYPERLINK("https://drive.google.com/uc?id=1CtCnBA4DD382uBK18F6vzt_78ye0IEbK&amp;export=download","Download")</f>
        <v>Download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7" t="s">
        <v>147</v>
      </c>
      <c r="B99" s="7" t="s">
        <v>148</v>
      </c>
      <c r="C99" s="7" t="s">
        <v>126</v>
      </c>
      <c r="D99" s="8" t="str">
        <f>HYPERLINK("https://drive.google.com/uc?id=1uHubdP-8_4__mWAMKj_zYt11t4dy0GFB&amp;export=download","Download")</f>
        <v>Download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7" t="s">
        <v>147</v>
      </c>
      <c r="B100" s="7" t="s">
        <v>149</v>
      </c>
      <c r="C100" s="7" t="s">
        <v>126</v>
      </c>
      <c r="D100" s="8" t="str">
        <f>HYPERLINK("https://drive.google.com/uc?id=11JKk88z4LUVi5tp1dc9NostkXNEA4bj_&amp;export=download","Download")</f>
        <v>Download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7" t="s">
        <v>150</v>
      </c>
      <c r="B101" s="7" t="s">
        <v>151</v>
      </c>
      <c r="C101" s="7" t="s">
        <v>126</v>
      </c>
      <c r="D101" s="8" t="str">
        <f>HYPERLINK("https://drive.google.com/uc?id=1DI_X3SycJQxc5NmR6hlcpoVuHb7sWot-&amp;export=download","Download")</f>
        <v>Download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>
      <c r="A102" s="7" t="s">
        <v>152</v>
      </c>
      <c r="B102" s="7" t="s">
        <v>153</v>
      </c>
      <c r="C102" s="7" t="s">
        <v>126</v>
      </c>
      <c r="D102" s="8" t="str">
        <f>HYPERLINK("https://drive.google.com/uc?id=1qtqId69d2607mM5EJohIQOOfMIHnQPwY&amp;export=download","Download")</f>
        <v>Download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>
      <c r="A103" s="7" t="s">
        <v>154</v>
      </c>
      <c r="B103" s="7" t="s">
        <v>155</v>
      </c>
      <c r="C103" s="7" t="s">
        <v>126</v>
      </c>
      <c r="D103" s="8" t="str">
        <f>HYPERLINK("https://drive.google.com/uc?id=17DxkJKNBf40XNe_dw6D9wp8EbGQzBwrH&amp;export=download","Download")</f>
        <v>Download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7" t="s">
        <v>156</v>
      </c>
      <c r="B104" s="7" t="s">
        <v>157</v>
      </c>
      <c r="C104" s="7" t="s">
        <v>126</v>
      </c>
      <c r="D104" s="8" t="str">
        <f>HYPERLINK("https://drive.google.com/uc?id=1hjfJ2SQ-ECiaHlJf3g64l1_a5IjeP7dj&amp;export=download","Download")</f>
        <v>Download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7" t="s">
        <v>156</v>
      </c>
      <c r="B105" s="7" t="s">
        <v>158</v>
      </c>
      <c r="C105" s="7" t="s">
        <v>126</v>
      </c>
      <c r="D105" s="8" t="str">
        <f>HYPERLINK("https://drive.google.com/uc?id=1leMJG8WR8CyEmmesVOTL01U5KC7CXCGD&amp;export=download","Download")</f>
        <v>Download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7" t="s">
        <v>159</v>
      </c>
      <c r="B106" s="7" t="s">
        <v>160</v>
      </c>
      <c r="C106" s="7" t="s">
        <v>126</v>
      </c>
      <c r="D106" s="8" t="str">
        <f>HYPERLINK("https://drive.google.com/uc?id=1YBm02-qt2P6EHCqPJ_DdqZq8Om_u9vp2&amp;export=download","Download")</f>
        <v>Download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>
      <c r="A107" s="7" t="s">
        <v>11</v>
      </c>
      <c r="B107" s="7" t="s">
        <v>161</v>
      </c>
      <c r="C107" s="7" t="s">
        <v>126</v>
      </c>
      <c r="D107" s="8" t="str">
        <f>HYPERLINK("https://drive.google.com/uc?id=1R_AM7-X_yZmVNKndRUByHq4T3fdJv4Vd&amp;export=download","Download")</f>
        <v>Download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7" t="s">
        <v>11</v>
      </c>
      <c r="B108" s="7" t="s">
        <v>162</v>
      </c>
      <c r="C108" s="7" t="s">
        <v>126</v>
      </c>
      <c r="D108" s="8" t="str">
        <f>HYPERLINK("https://drive.google.com/uc?id=1kO2rYuS6s6OLhtupMWvPAZrj8CHBoWN-&amp;export=download","Download")</f>
        <v>Download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7" t="s">
        <v>14</v>
      </c>
      <c r="B109" s="7" t="s">
        <v>163</v>
      </c>
      <c r="C109" s="7" t="s">
        <v>126</v>
      </c>
      <c r="D109" s="8" t="str">
        <f>HYPERLINK("https://drive.google.com/uc?id=1bbl3iUAboUYCesHo9qygUC6oYNxzFU0Y&amp;export=download","Download")</f>
        <v>Download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>
      <c r="A110" s="7" t="s">
        <v>164</v>
      </c>
      <c r="B110" s="7" t="s">
        <v>165</v>
      </c>
      <c r="C110" s="7" t="s">
        <v>126</v>
      </c>
      <c r="D110" s="8" t="str">
        <f>HYPERLINK("https://drive.google.com/uc?id=1XOVFCAx8HaiKaTc-GJLIOhgqHeW2uDyI&amp;export=download","Download")</f>
        <v>Download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A111" s="7" t="s">
        <v>164</v>
      </c>
      <c r="B111" s="7" t="s">
        <v>166</v>
      </c>
      <c r="C111" s="7" t="s">
        <v>126</v>
      </c>
      <c r="D111" s="8" t="str">
        <f>HYPERLINK("https://drive.google.com/uc?id=1POSyxEuwfRLlSnGHT-awu8E75evZyIvZ&amp;export=download","Download")</f>
        <v>Download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7" t="s">
        <v>167</v>
      </c>
      <c r="B112" s="7" t="s">
        <v>168</v>
      </c>
      <c r="C112" s="7" t="s">
        <v>126</v>
      </c>
      <c r="D112" s="8" t="str">
        <f>HYPERLINK("https://drive.google.com/uc?id=1qe0UetoYkNB4Cq0y1SQUjbsZhB55LI4T&amp;export=download","Download")</f>
        <v>Download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7" t="s">
        <v>169</v>
      </c>
      <c r="B113" s="7" t="s">
        <v>170</v>
      </c>
      <c r="C113" s="7" t="s">
        <v>126</v>
      </c>
      <c r="D113" s="8" t="str">
        <f>HYPERLINK("https://drive.google.com/uc?id=1u6q6WG5WMh0FfPrdysoFRIHl5k4g4VNs&amp;export=download","Download")</f>
        <v>Download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A114" s="7" t="s">
        <v>169</v>
      </c>
      <c r="B114" s="7" t="s">
        <v>171</v>
      </c>
      <c r="C114" s="7" t="s">
        <v>126</v>
      </c>
      <c r="D114" s="8" t="str">
        <f>HYPERLINK("https://drive.google.com/uc?id=1Xa109Q67h4EtD-RZ3smRQCXMADgtixI4&amp;export=download","Download")</f>
        <v>Download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A115" s="7" t="s">
        <v>172</v>
      </c>
      <c r="B115" s="7" t="s">
        <v>173</v>
      </c>
      <c r="C115" s="7" t="s">
        <v>126</v>
      </c>
      <c r="D115" s="8" t="str">
        <f>HYPERLINK("https://drive.google.com/uc?id=1x12ryLKgKWkXv16DrrQm5JiJH4BZUaD-&amp;export=download","Download")</f>
        <v>Download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7" t="s">
        <v>169</v>
      </c>
      <c r="B116" s="7" t="s">
        <v>174</v>
      </c>
      <c r="C116" s="7" t="s">
        <v>126</v>
      </c>
      <c r="D116" s="8" t="str">
        <f>HYPERLINK("https://drive.google.com/uc?id=1NpD-fvgHHG9-VQhTQTt-kan9yxV02OEK&amp;export=download","Download")</f>
        <v>Download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7" t="s">
        <v>169</v>
      </c>
      <c r="B117" s="7" t="s">
        <v>175</v>
      </c>
      <c r="C117" s="7" t="s">
        <v>126</v>
      </c>
      <c r="D117" s="8" t="str">
        <f>HYPERLINK("https://drive.google.com/uc?id=1_cOc0nucfZg7ADMTBqEgIjTQzdVFD_9L&amp;export=download","Download")</f>
        <v>Download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A118" s="7" t="s">
        <v>176</v>
      </c>
      <c r="B118" s="7" t="s">
        <v>177</v>
      </c>
      <c r="C118" s="7" t="s">
        <v>126</v>
      </c>
      <c r="D118" s="8" t="str">
        <f>HYPERLINK("https://drive.google.com/uc?id=1qipdK-ZRK4l9Mn_3-44C1bSQfqITSczo&amp;export=download","Download")</f>
        <v>Download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A119" s="7" t="s">
        <v>178</v>
      </c>
      <c r="B119" s="7" t="s">
        <v>179</v>
      </c>
      <c r="C119" s="7" t="s">
        <v>126</v>
      </c>
      <c r="D119" s="8" t="str">
        <f>HYPERLINK("https://drive.google.com/uc?id=1VGHt2roYCtKUdkriiteRXW_ktUPGqfHm&amp;export=download","Download")</f>
        <v>Download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7" t="s">
        <v>178</v>
      </c>
      <c r="B120" s="7" t="s">
        <v>180</v>
      </c>
      <c r="C120" s="7" t="s">
        <v>126</v>
      </c>
      <c r="D120" s="8" t="str">
        <f>HYPERLINK("https://drive.google.com/uc?id=19nR-VLrDLQjd3Rpq9jFWxNu1eHn168XC&amp;export=download","Download")</f>
        <v>Download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7" t="s">
        <v>181</v>
      </c>
      <c r="B121" s="7" t="s">
        <v>182</v>
      </c>
      <c r="C121" s="7" t="s">
        <v>126</v>
      </c>
      <c r="D121" s="8" t="str">
        <f>HYPERLINK("https://drive.google.com/uc?id=1Y_zA1eaHBn4dJ6H2EWZZYi-Fl9N99YCP&amp;export=download","Download")</f>
        <v>Download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A122" s="7" t="s">
        <v>156</v>
      </c>
      <c r="B122" s="7" t="s">
        <v>57</v>
      </c>
      <c r="C122" s="7" t="s">
        <v>126</v>
      </c>
      <c r="D122" s="8" t="str">
        <f>HYPERLINK("https://drive.google.com/uc?id=1OHDnktkbVBN1RXjD8XruoPzmvsF6BZ4B&amp;export=download","Download")</f>
        <v>Download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A123" s="7" t="s">
        <v>156</v>
      </c>
      <c r="B123" s="7" t="s">
        <v>100</v>
      </c>
      <c r="C123" s="7" t="s">
        <v>126</v>
      </c>
      <c r="D123" s="8" t="str">
        <f>HYPERLINK("https://drive.google.com/uc?id=1QgflXQP4MauYbFuDPWcJVbR9k7oufY0w&amp;export=download","Download")</f>
        <v>Download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7" t="s">
        <v>159</v>
      </c>
      <c r="B124" s="7" t="s">
        <v>59</v>
      </c>
      <c r="C124" s="7" t="s">
        <v>126</v>
      </c>
      <c r="D124" s="8" t="str">
        <f>HYPERLINK("https://drive.google.com/uc?id=1CnnfqUxFUCFUqgU6E4LS4c0KSM_7nIy_&amp;export=download","Download")</f>
        <v>Download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7" t="s">
        <v>183</v>
      </c>
      <c r="B125" s="7" t="s">
        <v>184</v>
      </c>
      <c r="C125" s="7" t="s">
        <v>185</v>
      </c>
      <c r="D125" s="8" t="str">
        <f>HYPERLINK("https://drive.google.com/uc?id=1KXlT8U4L0TJtoKKvi0zjexzrxxgt4LMp&amp;export=download","Download")</f>
        <v>Download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A126" s="7" t="s">
        <v>183</v>
      </c>
      <c r="B126" s="7" t="s">
        <v>186</v>
      </c>
      <c r="C126" s="7" t="s">
        <v>185</v>
      </c>
      <c r="D126" s="8" t="str">
        <f>HYPERLINK("https://drive.google.com/uc?id=1-t0yV-dgDY4MVtE-QFg-2Gk4UfQpgFX5&amp;export=download","Download")</f>
        <v>Download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A127" s="7" t="s">
        <v>187</v>
      </c>
      <c r="B127" s="7" t="s">
        <v>188</v>
      </c>
      <c r="C127" s="7" t="s">
        <v>185</v>
      </c>
      <c r="D127" s="8" t="str">
        <f>HYPERLINK("https://drive.google.com/uc?id=1zxlsYzN8we1RKxeV_X_LvwHsx_gFy_P8&amp;export=download","Download")</f>
        <v>Download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7" t="s">
        <v>178</v>
      </c>
      <c r="B128" s="7" t="s">
        <v>189</v>
      </c>
      <c r="C128" s="7" t="s">
        <v>185</v>
      </c>
      <c r="D128" s="8" t="str">
        <f>HYPERLINK("https://drive.google.com/uc?id=1SS83-DEpke1QZAKpDYOHmN6MklEDgpS_&amp;export=download","Download")</f>
        <v>Download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7" t="s">
        <v>178</v>
      </c>
      <c r="B129" s="7" t="s">
        <v>190</v>
      </c>
      <c r="C129" s="7" t="s">
        <v>185</v>
      </c>
      <c r="D129" s="8" t="str">
        <f>HYPERLINK("https://drive.google.com/uc?id=1bzgg12urddaD80xcEG4-_oOrtv8E40ZA&amp;export=download","Download")</f>
        <v>Download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A130" s="7" t="s">
        <v>181</v>
      </c>
      <c r="B130" s="7" t="s">
        <v>191</v>
      </c>
      <c r="C130" s="7" t="s">
        <v>185</v>
      </c>
      <c r="D130" s="8" t="str">
        <f>HYPERLINK("https://drive.google.com/uc?id=1JBEJw27JGIQFx606day7ujVF0kwLlS2b&amp;export=download","Download")</f>
        <v>Download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A131" s="7" t="s">
        <v>5</v>
      </c>
      <c r="B131" s="7" t="s">
        <v>192</v>
      </c>
      <c r="C131" s="7" t="s">
        <v>185</v>
      </c>
      <c r="D131" s="8" t="str">
        <f>HYPERLINK("https://drive.google.com/uc?id=10qYaOIaD8yPv-CF68p_TBCoj5yeOPQ2e&amp;export=download","Download")</f>
        <v>Download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7" t="s">
        <v>5</v>
      </c>
      <c r="B132" s="7" t="s">
        <v>193</v>
      </c>
      <c r="C132" s="7" t="s">
        <v>185</v>
      </c>
      <c r="D132" s="8" t="str">
        <f>HYPERLINK("https://drive.google.com/uc?id=1_gy2q4VLi3DJOBWJPgw6moy9-Nvy5GsM&amp;export=download","Download")</f>
        <v>Download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7" t="s">
        <v>9</v>
      </c>
      <c r="B133" s="7" t="s">
        <v>81</v>
      </c>
      <c r="C133" s="7" t="s">
        <v>185</v>
      </c>
      <c r="D133" s="8" t="str">
        <f>HYPERLINK("https://drive.google.com/uc?id=1UNNY-S0JUbGuDNOgFAdko0LXDzag8lGv&amp;export=download","Download")</f>
        <v>Download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A134" s="7" t="s">
        <v>107</v>
      </c>
      <c r="B134" s="7" t="s">
        <v>194</v>
      </c>
      <c r="C134" s="7" t="s">
        <v>185</v>
      </c>
      <c r="D134" s="8" t="str">
        <f>HYPERLINK("https://drive.google.com/uc?id=1GTHXjvOrioanB6YpFQ8xZn6Yb9cO8mKG&amp;export=download","Download")</f>
        <v>Download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A135" s="7" t="s">
        <v>107</v>
      </c>
      <c r="B135" s="7" t="s">
        <v>195</v>
      </c>
      <c r="C135" s="7" t="s">
        <v>185</v>
      </c>
      <c r="D135" s="8" t="str">
        <f>HYPERLINK("https://drive.google.com/uc?id=1swWq0IWT2roU3Qou7Le-TSd_0JVpzmS_&amp;export=download","Download")</f>
        <v>Download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7" t="s">
        <v>196</v>
      </c>
      <c r="B136" s="7" t="s">
        <v>111</v>
      </c>
      <c r="C136" s="7" t="s">
        <v>185</v>
      </c>
      <c r="D136" s="8" t="str">
        <f>HYPERLINK("https://drive.google.com/uc?id=1ee3J2zQZQgqD_HaizlANE9WNJqNDbVE-&amp;export=download","Download")</f>
        <v>Download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7" t="s">
        <v>21</v>
      </c>
      <c r="B137" s="7" t="s">
        <v>197</v>
      </c>
      <c r="C137" s="7" t="s">
        <v>185</v>
      </c>
      <c r="D137" s="8" t="str">
        <f>HYPERLINK("https://drive.google.com/uc?id=1A3j-kOfGvIJZeelaHcLYytWnhciH19cq&amp;export=download","Download")</f>
        <v>Download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A138" s="7" t="s">
        <v>21</v>
      </c>
      <c r="B138" s="7" t="s">
        <v>198</v>
      </c>
      <c r="C138" s="7" t="s">
        <v>185</v>
      </c>
      <c r="D138" s="8" t="str">
        <f>HYPERLINK("https://drive.google.com/uc?id=11j-swBRpvP9p7GxUoVd9qjqG0zP0ojHY&amp;export=download","Download")</f>
        <v>Download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7" t="s">
        <v>24</v>
      </c>
      <c r="B139" s="7" t="s">
        <v>199</v>
      </c>
      <c r="C139" s="7" t="s">
        <v>185</v>
      </c>
      <c r="D139" s="8" t="str">
        <f>HYPERLINK("https://drive.google.com/uc?id=1UzfGIGNQ-FAuHjJolW60RW-wKBI4_QmR&amp;export=download","Download")</f>
        <v>Download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A140" s="7" t="s">
        <v>200</v>
      </c>
      <c r="B140" s="7" t="s">
        <v>201</v>
      </c>
      <c r="C140" s="7" t="s">
        <v>185</v>
      </c>
      <c r="D140" s="8" t="str">
        <f>HYPERLINK("https://drive.google.com/uc?id=1rzO3u9I1t3JUVsSOG4f4u2mtezG5lV9P&amp;export=download","Download")</f>
        <v>Download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A141" s="7" t="s">
        <v>200</v>
      </c>
      <c r="B141" s="7" t="s">
        <v>202</v>
      </c>
      <c r="C141" s="7" t="s">
        <v>185</v>
      </c>
      <c r="D141" s="8" t="str">
        <f>HYPERLINK("https://drive.google.com/uc?id=1ZNK-tYJTZOt9kDGCks8yTealTuKD-suE&amp;export=download","Download")</f>
        <v>Download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A142" s="7" t="s">
        <v>203</v>
      </c>
      <c r="B142" s="7" t="s">
        <v>204</v>
      </c>
      <c r="C142" s="7" t="s">
        <v>185</v>
      </c>
      <c r="D142" s="8" t="str">
        <f>HYPERLINK("https://drive.google.com/uc?id=1zUZqDptxqLEEAryBz0CT87Yjx91ipEUv&amp;export=download","Download")</f>
        <v>Download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7" t="s">
        <v>21</v>
      </c>
      <c r="B143" s="7" t="s">
        <v>205</v>
      </c>
      <c r="C143" s="7" t="s">
        <v>185</v>
      </c>
      <c r="D143" s="8" t="str">
        <f>HYPERLINK("https://drive.google.com/uc?id=1ilKwjwZD0D5pGqfqazhZnHpKJyOTvDPz&amp;export=download","Download")</f>
        <v>Download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7" t="s">
        <v>21</v>
      </c>
      <c r="B144" s="7" t="s">
        <v>206</v>
      </c>
      <c r="C144" s="7" t="s">
        <v>185</v>
      </c>
      <c r="D144" s="8" t="str">
        <f>HYPERLINK("https://drive.google.com/uc?id=1OIfhanpzY10NWKsjlMti9p_Af9W2uGSA&amp;export=download","Download")</f>
        <v>Download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A145" s="7" t="s">
        <v>24</v>
      </c>
      <c r="B145" s="7" t="s">
        <v>207</v>
      </c>
      <c r="C145" s="7" t="s">
        <v>185</v>
      </c>
      <c r="D145" s="8" t="str">
        <f>HYPERLINK("https://drive.google.com/uc?id=1u_lveuplT-glH0x0o6ZANh5rbiEa2CSE&amp;export=download","Download")</f>
        <v>Download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A146" s="7" t="s">
        <v>208</v>
      </c>
      <c r="B146" s="7" t="s">
        <v>209</v>
      </c>
      <c r="C146" s="7" t="s">
        <v>185</v>
      </c>
      <c r="D146" s="8" t="str">
        <f>HYPERLINK("https://drive.google.com/uc?id=1uaxmIkDAL4zlP9Qd7GqUSEMJYsv0_vMv&amp;export=download","Download")</f>
        <v>Download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7" t="s">
        <v>208</v>
      </c>
      <c r="B147" s="7" t="s">
        <v>210</v>
      </c>
      <c r="C147" s="7" t="s">
        <v>185</v>
      </c>
      <c r="D147" s="8" t="str">
        <f>HYPERLINK("https://drive.google.com/uc?id=1sM4fEW4e9z4TFpnhJQU1esiF8pJRbYuz&amp;export=download","Download")</f>
        <v>Download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7" t="s">
        <v>211</v>
      </c>
      <c r="B148" s="7" t="s">
        <v>212</v>
      </c>
      <c r="C148" s="7" t="s">
        <v>185</v>
      </c>
      <c r="D148" s="8" t="str">
        <f>HYPERLINK("https://drive.google.com/uc?id=1hLyBv1qRngGEciFWTI4REnv3Wob9Ba0T&amp;export=download","Download")</f>
        <v>Download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A149" s="7" t="s">
        <v>21</v>
      </c>
      <c r="B149" s="7" t="s">
        <v>213</v>
      </c>
      <c r="C149" s="7" t="s">
        <v>185</v>
      </c>
      <c r="D149" s="8" t="str">
        <f>HYPERLINK("https://drive.google.com/uc?id=1iZH4F2g30d-3XFt9Ze_CRmGm0s6S0TP_&amp;export=download","Download")</f>
        <v>Download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A150" s="7" t="s">
        <v>21</v>
      </c>
      <c r="B150" s="7" t="s">
        <v>25</v>
      </c>
      <c r="C150" s="7" t="s">
        <v>185</v>
      </c>
      <c r="D150" s="8" t="str">
        <f>HYPERLINK("https://drive.google.com/uc?id=1TOdrOMZzko4vpd0tUd7xhLkcJqVyFFuE&amp;export=download","Download")</f>
        <v>Download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7" t="s">
        <v>183</v>
      </c>
      <c r="B151" s="7" t="s">
        <v>214</v>
      </c>
      <c r="C151" s="7" t="s">
        <v>185</v>
      </c>
      <c r="D151" s="8" t="str">
        <f>HYPERLINK("https://drive.google.com/uc?id=1FK2b0TPjUhW4-rrp7FCLZi9THJTYxjkT&amp;export=download","Download")</f>
        <v>Download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7" t="s">
        <v>183</v>
      </c>
      <c r="B152" s="7" t="s">
        <v>215</v>
      </c>
      <c r="C152" s="7" t="s">
        <v>185</v>
      </c>
      <c r="D152" s="8" t="str">
        <f>HYPERLINK("https://drive.google.com/uc?id=1BtnyGTbZBP7qhjLrG21TPzefBorFE7uI&amp;export=download","Download")</f>
        <v>Download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A153" s="7" t="s">
        <v>187</v>
      </c>
      <c r="B153" s="7" t="s">
        <v>216</v>
      </c>
      <c r="C153" s="7" t="s">
        <v>185</v>
      </c>
      <c r="D153" s="8" t="str">
        <f>HYPERLINK("https://drive.google.com/uc?id=1fPgpgDeKM4Jdq1lUtQFK6wbuMhH6fxvs&amp;export=download","Download")</f>
        <v>Download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A154" s="7" t="s">
        <v>217</v>
      </c>
      <c r="B154" s="7" t="s">
        <v>218</v>
      </c>
      <c r="C154" s="7" t="s">
        <v>185</v>
      </c>
      <c r="D154" s="8" t="str">
        <f>HYPERLINK("https://drive.google.com/uc?id=1D5zqjX2TDF0fhFWLNpHg5D6CDyfMytdP&amp;export=download","Download")</f>
        <v>Download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7" t="s">
        <v>217</v>
      </c>
      <c r="B155" s="7" t="s">
        <v>219</v>
      </c>
      <c r="C155" s="7" t="s">
        <v>185</v>
      </c>
      <c r="D155" s="8" t="str">
        <f>HYPERLINK("https://drive.google.com/uc?id=1rm4nIIOzEqRA1Xr5zPV5Z1Rks3AlM-D9&amp;export=download","Download")</f>
        <v>Download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7" t="s">
        <v>220</v>
      </c>
      <c r="B156" s="7" t="s">
        <v>221</v>
      </c>
      <c r="C156" s="7" t="s">
        <v>185</v>
      </c>
      <c r="D156" s="8" t="str">
        <f>HYPERLINK("https://drive.google.com/uc?id=1FSd8pkD2fUbEAx2rMWN1yan47IQj1NVb&amp;export=download","Download")</f>
        <v>Download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A157" s="7" t="s">
        <v>200</v>
      </c>
      <c r="B157" s="7" t="s">
        <v>222</v>
      </c>
      <c r="C157" s="7" t="s">
        <v>185</v>
      </c>
      <c r="D157" s="8" t="str">
        <f>HYPERLINK("https://drive.google.com/uc?id=1Mvdy6A4qFPjrHBP0Qah7l1p0DhmZExkp&amp;export=download","Download")</f>
        <v>Download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A158" s="7" t="s">
        <v>200</v>
      </c>
      <c r="B158" s="7" t="s">
        <v>223</v>
      </c>
      <c r="C158" s="7" t="s">
        <v>185</v>
      </c>
      <c r="D158" s="8" t="str">
        <f>HYPERLINK("https://drive.google.com/uc?id=1KfOknDNJuYnw3-Bgty7qNamtABycdTt8&amp;export=download","Download")</f>
        <v>Download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7" t="s">
        <v>203</v>
      </c>
      <c r="B159" s="7" t="s">
        <v>224</v>
      </c>
      <c r="C159" s="7" t="s">
        <v>185</v>
      </c>
      <c r="D159" s="8" t="str">
        <f>HYPERLINK("https://drive.google.com/uc?id=1NDCltkLb59PmBTqqmGFJW81KALOX0kuj&amp;export=download","Download")</f>
        <v>Download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7" t="s">
        <v>35</v>
      </c>
      <c r="B160" s="7" t="s">
        <v>225</v>
      </c>
      <c r="C160" s="7" t="s">
        <v>185</v>
      </c>
      <c r="D160" s="8" t="str">
        <f>HYPERLINK("https://drive.google.com/uc?id=1IqrISVE19QgkS3z_6ZXs1GzJvQwPwzFY&amp;export=download","Download")</f>
        <v>Download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A161" s="7" t="s">
        <v>35</v>
      </c>
      <c r="B161" s="7" t="s">
        <v>226</v>
      </c>
      <c r="C161" s="7" t="s">
        <v>185</v>
      </c>
      <c r="D161" s="8" t="str">
        <f>HYPERLINK("https://drive.google.com/uc?id=17BvBZydm5itZXnJ9knYoCpXkx_n196Oy&amp;export=download","Download")</f>
        <v>Download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A162" s="7" t="s">
        <v>35</v>
      </c>
      <c r="B162" s="7" t="s">
        <v>39</v>
      </c>
      <c r="C162" s="7" t="s">
        <v>185</v>
      </c>
      <c r="D162" s="8" t="str">
        <f>HYPERLINK("https://drive.google.com/uc?id=1gkj-6LTB9lPqTxcc-ZOiKuv_q_-yQArn&amp;export=download","Download")</f>
        <v>Download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7" t="s">
        <v>227</v>
      </c>
      <c r="B163" s="7" t="s">
        <v>228</v>
      </c>
      <c r="C163" s="7" t="s">
        <v>185</v>
      </c>
      <c r="D163" s="8" t="str">
        <f>HYPERLINK("https://drive.google.com/uc?id=1IqYOMwpSx4kJRsgSCcRBLYFW4ZIFuPeP&amp;export=download","Download")</f>
        <v>Download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7" t="s">
        <v>227</v>
      </c>
      <c r="B164" s="7" t="s">
        <v>229</v>
      </c>
      <c r="C164" s="7" t="s">
        <v>185</v>
      </c>
      <c r="D164" s="8" t="str">
        <f>HYPERLINK("https://drive.google.com/uc?id=1SyaqdrglFCkPKFbT2pHbqQqXpudGZCwz&amp;export=download","Download")</f>
        <v>Download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A165" s="7" t="s">
        <v>230</v>
      </c>
      <c r="B165" s="7" t="s">
        <v>231</v>
      </c>
      <c r="C165" s="7" t="s">
        <v>185</v>
      </c>
      <c r="D165" s="8" t="str">
        <f>HYPERLINK("https://drive.google.com/uc?id=1PpToVCbthQJ1Pc0p__WsopZHfxFlBTgW&amp;export=download","Download")</f>
        <v>Download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A166" s="7" t="s">
        <v>232</v>
      </c>
      <c r="B166" s="7" t="s">
        <v>233</v>
      </c>
      <c r="C166" s="7" t="s">
        <v>185</v>
      </c>
      <c r="D166" s="8" t="str">
        <f>HYPERLINK("https://drive.google.com/uc?id=1BWYZAiIicYKh6X-S2rpYSpcD60fyGcG9&amp;export=download","Download")</f>
        <v>Download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7" t="s">
        <v>234</v>
      </c>
      <c r="B167" s="7" t="s">
        <v>235</v>
      </c>
      <c r="C167" s="7" t="s">
        <v>185</v>
      </c>
      <c r="D167" s="8" t="str">
        <f>HYPERLINK("https://drive.google.com/uc?id=15rJS_faUHZ1fL2DdUU-HkkCJHPVl-ZGh&amp;export=download","Download")</f>
        <v>Download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7" t="s">
        <v>236</v>
      </c>
      <c r="B168" s="7" t="s">
        <v>237</v>
      </c>
      <c r="C168" s="7" t="s">
        <v>185</v>
      </c>
      <c r="D168" s="8" t="str">
        <f>HYPERLINK("https://drive.google.com/uc?id=1NCIBI4CX18TSKHK5CJe_cRU-UFwQ5OSp&amp;export=download","Download")</f>
        <v>Download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A169" s="7" t="s">
        <v>236</v>
      </c>
      <c r="B169" s="7" t="s">
        <v>238</v>
      </c>
      <c r="C169" s="7" t="s">
        <v>185</v>
      </c>
      <c r="D169" s="8" t="str">
        <f>HYPERLINK("https://drive.google.com/uc?id=1gSlVfaojxAFlmlDjE3lx_FbDiCa-pJ5y&amp;export=download","Download")</f>
        <v>Download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A170" s="7" t="s">
        <v>239</v>
      </c>
      <c r="B170" s="7" t="s">
        <v>240</v>
      </c>
      <c r="C170" s="7" t="s">
        <v>185</v>
      </c>
      <c r="D170" s="8" t="str">
        <f>HYPERLINK("https://drive.google.com/uc?id=1GyQd15DHeAQ8-auyCGHbHLKzMaSHbwjb&amp;export=download","Download")</f>
        <v>Download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7" t="s">
        <v>45</v>
      </c>
      <c r="B171" s="7" t="s">
        <v>241</v>
      </c>
      <c r="C171" s="7" t="s">
        <v>185</v>
      </c>
      <c r="D171" s="8" t="str">
        <f>HYPERLINK("https://drive.google.com/uc?id=10llJRTYAn0Lhre73RPYNYsrmriIhxHao&amp;export=download","Download")</f>
        <v>Download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7" t="s">
        <v>45</v>
      </c>
      <c r="B172" s="7" t="s">
        <v>130</v>
      </c>
      <c r="C172" s="7" t="s">
        <v>185</v>
      </c>
      <c r="D172" s="8" t="str">
        <f>HYPERLINK("https://drive.google.com/uc?id=1AYS6nWY1Q8bDooaV6gjzSeFScvsufRNX&amp;export=download","Download")</f>
        <v>Download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7" t="s">
        <v>48</v>
      </c>
      <c r="B173" s="7" t="s">
        <v>59</v>
      </c>
      <c r="C173" s="7" t="s">
        <v>185</v>
      </c>
      <c r="D173" s="8" t="str">
        <f>HYPERLINK("https://drive.google.com/uc?id=1UGeT_MwJlZvjCtF3SEiSzoiipJL_HX44&amp;export=download","Download")</f>
        <v>Download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A174" s="7" t="s">
        <v>45</v>
      </c>
      <c r="B174" s="7" t="s">
        <v>242</v>
      </c>
      <c r="C174" s="7" t="s">
        <v>185</v>
      </c>
      <c r="D174" s="8" t="str">
        <f>HYPERLINK("https://drive.google.com/uc?id=17FtN0hV06A1BM4EpUDyVZoXRm4Ia-JVM&amp;export=download","Download")</f>
        <v>Download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7" t="s">
        <v>45</v>
      </c>
      <c r="B175" s="7" t="s">
        <v>157</v>
      </c>
      <c r="C175" s="7" t="s">
        <v>185</v>
      </c>
      <c r="D175" s="8" t="str">
        <f>HYPERLINK("https://drive.google.com/uc?id=1Chu-AS_srJsmcpnD9h9V8Vc2yE6DKsW9&amp;export=download","Download")</f>
        <v>Download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7" t="s">
        <v>48</v>
      </c>
      <c r="B176" s="7" t="s">
        <v>160</v>
      </c>
      <c r="C176" s="7" t="s">
        <v>185</v>
      </c>
      <c r="D176" s="8" t="str">
        <f>HYPERLINK("https://drive.google.com/uc?id=1Lhy10BLjgdDcWMkHDnQPZs74_dvqufgH&amp;export=download","Download")</f>
        <v>Download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A177" s="7" t="s">
        <v>183</v>
      </c>
      <c r="B177" s="7" t="s">
        <v>243</v>
      </c>
      <c r="C177" s="7" t="s">
        <v>244</v>
      </c>
      <c r="D177" s="8" t="str">
        <f>HYPERLINK("https://drive.google.com/uc?id=1pMfzlYY37W4BGXyo5PKohXt70nZE6XYO&amp;export=download","Download")</f>
        <v>Download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7" t="s">
        <v>183</v>
      </c>
      <c r="B178" s="7" t="s">
        <v>245</v>
      </c>
      <c r="C178" s="7" t="s">
        <v>244</v>
      </c>
      <c r="D178" s="8" t="str">
        <f>HYPERLINK("https://drive.google.com/uc?id=1wAnsOukM-3p5SAtJmml-DFJ6xpIGhN76&amp;export=download","Download")</f>
        <v>Download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7" t="s">
        <v>187</v>
      </c>
      <c r="B179" s="7" t="s">
        <v>216</v>
      </c>
      <c r="C179" s="7" t="s">
        <v>244</v>
      </c>
      <c r="D179" s="8" t="str">
        <f>HYPERLINK("https://drive.google.com/uc?id=1gAGWw-tQieNk1Ej9xaCXxf8lXgkamXaL&amp;export=download","Download")</f>
        <v>Download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7" t="s">
        <v>94</v>
      </c>
      <c r="B180" s="7" t="s">
        <v>246</v>
      </c>
      <c r="C180" s="7" t="s">
        <v>244</v>
      </c>
      <c r="D180" s="8" t="str">
        <f>HYPERLINK("https://drive.google.com/uc?id=1iBynphEMN0AsUiDK8PSfUEnQbaeVKRS7&amp;export=download","Download")</f>
        <v>Download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7" t="s">
        <v>94</v>
      </c>
      <c r="B181" s="7" t="s">
        <v>247</v>
      </c>
      <c r="C181" s="7" t="s">
        <v>244</v>
      </c>
      <c r="D181" s="8" t="str">
        <f>HYPERLINK("https://drive.google.com/uc?id=1tL8ldYjpqk8vuaqmlPLlG3Fi2QIZdgkF&amp;export=download","Download")</f>
        <v>Download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7" t="s">
        <v>97</v>
      </c>
      <c r="B182" s="7" t="s">
        <v>248</v>
      </c>
      <c r="C182" s="7" t="s">
        <v>244</v>
      </c>
      <c r="D182" s="8" t="str">
        <f>HYPERLINK("https://drive.google.com/uc?id=1xBxQEFOOIFAzrs0owkpD6uA4vEc2I6Eq&amp;export=download","Download")</f>
        <v>Download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7" t="s">
        <v>249</v>
      </c>
      <c r="B183" s="7" t="s">
        <v>250</v>
      </c>
      <c r="C183" s="7" t="s">
        <v>244</v>
      </c>
      <c r="D183" s="8" t="str">
        <f>HYPERLINK("https://drive.google.com/uc?id=1ZcZD-mZ8hDWB_WupHpEQD0VjLsvgAWlw&amp;export=download","Download")</f>
        <v>Download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7" t="s">
        <v>251</v>
      </c>
      <c r="B184" s="7" t="s">
        <v>252</v>
      </c>
      <c r="C184" s="7" t="s">
        <v>244</v>
      </c>
      <c r="D184" s="8" t="str">
        <f>HYPERLINK("https://drive.google.com/uc?id=1L2L40ZU450gORgYXBEmQCna7leHcxLFk&amp;export=download","Download")</f>
        <v>Download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A185" s="7" t="s">
        <v>251</v>
      </c>
      <c r="B185" s="7" t="s">
        <v>253</v>
      </c>
      <c r="C185" s="7" t="s">
        <v>244</v>
      </c>
      <c r="D185" s="8" t="str">
        <f>HYPERLINK("https://drive.google.com/uc?id=1UXmYKHbKM2Rexz57e9TyrrZdTVbhG0fq&amp;export=download","Download")</f>
        <v>Download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7" t="s">
        <v>254</v>
      </c>
      <c r="B186" s="7" t="s">
        <v>255</v>
      </c>
      <c r="C186" s="7" t="s">
        <v>244</v>
      </c>
      <c r="D186" s="8" t="str">
        <f>HYPERLINK("https://drive.google.com/uc?id=1CZrwo3Z2YpfpW9m3lGgH2WFyU50CHncv&amp;export=download","Download")</f>
        <v>Download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A187" s="7" t="s">
        <v>254</v>
      </c>
      <c r="B187" s="7" t="s">
        <v>256</v>
      </c>
      <c r="C187" s="7" t="s">
        <v>244</v>
      </c>
      <c r="D187" s="8" t="str">
        <f>HYPERLINK("https://drive.google.com/uc?id=1DaKOw6ePrB2NtuYWNBtqedm6k9kJ50Gr&amp;export=download","Download")</f>
        <v>Download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7" t="s">
        <v>257</v>
      </c>
      <c r="B188" s="7" t="s">
        <v>258</v>
      </c>
      <c r="C188" s="7" t="s">
        <v>244</v>
      </c>
      <c r="D188" s="8" t="str">
        <f>HYPERLINK("https://drive.google.com/uc?id=1cKkB_WGJy7R1iq473up-OMxYJeGMI6D4&amp;export=download","Download")</f>
        <v>Download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A189" s="7" t="s">
        <v>124</v>
      </c>
      <c r="B189" s="7" t="s">
        <v>259</v>
      </c>
      <c r="C189" s="7" t="s">
        <v>244</v>
      </c>
      <c r="D189" s="8" t="str">
        <f>HYPERLINK("https://drive.google.com/uc?id=1AYcrzRbojwZ7zdJ8K9Z8dLPKfbVKl7KN&amp;export=download","Download")</f>
        <v>Download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7" t="s">
        <v>124</v>
      </c>
      <c r="B190" s="7" t="s">
        <v>260</v>
      </c>
      <c r="C190" s="7" t="s">
        <v>244</v>
      </c>
      <c r="D190" s="8" t="str">
        <f>HYPERLINK("https://drive.google.com/uc?id=15vagWYFmlbJie-bVj4ifQ0hMe1hqHcLN&amp;export=download","Download")</f>
        <v>Download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7" t="s">
        <v>128</v>
      </c>
      <c r="B191" s="7" t="s">
        <v>129</v>
      </c>
      <c r="C191" s="7" t="s">
        <v>244</v>
      </c>
      <c r="D191" s="8" t="str">
        <f>HYPERLINK("https://drive.google.com/uc?id=1JY-lig_MYftxlyO60g_Eq6cXFKQEwftR&amp;export=download","Download")</f>
        <v>Download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A192" s="7" t="s">
        <v>30</v>
      </c>
      <c r="B192" s="7" t="s">
        <v>261</v>
      </c>
      <c r="C192" s="7" t="s">
        <v>244</v>
      </c>
      <c r="D192" s="8" t="str">
        <f>HYPERLINK("https://drive.google.com/uc?id=1G9nfKhn86utAjI9e8BRknj7Ls7OXHAwi&amp;export=download","Download")</f>
        <v>Download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7" t="s">
        <v>30</v>
      </c>
      <c r="B193" s="7" t="s">
        <v>262</v>
      </c>
      <c r="C193" s="7" t="s">
        <v>244</v>
      </c>
      <c r="D193" s="8" t="str">
        <f>HYPERLINK("https://drive.google.com/uc?id=12V1mJJ4T4W6iwIQEpEWhCHClurQg3Iob&amp;export=download","Download")</f>
        <v>Download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7" t="s">
        <v>30</v>
      </c>
      <c r="B194" s="7" t="s">
        <v>34</v>
      </c>
      <c r="C194" s="7" t="s">
        <v>244</v>
      </c>
      <c r="D194" s="8" t="str">
        <f>HYPERLINK("https://drive.google.com/uc?id=1ntil1KmrHaCdv7w9-CfAT6C6ThckpyG5&amp;export=download","Download")</f>
        <v>Download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7" t="s">
        <v>21</v>
      </c>
      <c r="B195" s="7" t="s">
        <v>263</v>
      </c>
      <c r="C195" s="7" t="s">
        <v>244</v>
      </c>
      <c r="D195" s="8" t="str">
        <f>HYPERLINK("https://drive.google.com/uc?id=1dZZcRzzuf3jpqldhIvowPYrVqwOQtH8q&amp;export=download","Download")</f>
        <v>Download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7" t="s">
        <v>21</v>
      </c>
      <c r="B196" s="7" t="s">
        <v>264</v>
      </c>
      <c r="C196" s="7" t="s">
        <v>244</v>
      </c>
      <c r="D196" s="8" t="str">
        <f>HYPERLINK("https://drive.google.com/uc?id=1JWw7Db4Ykzpf23_syfA7HFh5ClVbyMiZ&amp;export=download","Download")</f>
        <v>Download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7" t="s">
        <v>24</v>
      </c>
      <c r="B197" s="7" t="s">
        <v>265</v>
      </c>
      <c r="C197" s="7" t="s">
        <v>244</v>
      </c>
      <c r="D197" s="8" t="str">
        <f>HYPERLINK("https://drive.google.com/uc?id=1s3Y-BfXM7JajbqbOf9V0W6WBStRluVgU&amp;export=download","Download")</f>
        <v>Download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7" t="s">
        <v>266</v>
      </c>
      <c r="B198" s="7" t="s">
        <v>267</v>
      </c>
      <c r="C198" s="7" t="s">
        <v>244</v>
      </c>
      <c r="D198" s="8" t="str">
        <f>HYPERLINK("https://drive.google.com/uc?id=1LDhuwtTa7xnXMQrIKy0K3ZwJcjSRWX2d&amp;export=download","Download")</f>
        <v>Download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7" t="s">
        <v>266</v>
      </c>
      <c r="B199" s="7" t="s">
        <v>268</v>
      </c>
      <c r="C199" s="7" t="s">
        <v>244</v>
      </c>
      <c r="D199" s="8" t="str">
        <f>HYPERLINK("https://drive.google.com/uc?id=18piiMYXbNkXVsPMa5OKLMv4VrZfp9l7i&amp;export=download","Download")</f>
        <v>Download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7" t="s">
        <v>269</v>
      </c>
      <c r="B200" s="7" t="s">
        <v>270</v>
      </c>
      <c r="C200" s="7" t="s">
        <v>244</v>
      </c>
      <c r="D200" s="8" t="str">
        <f>HYPERLINK("https://drive.google.com/uc?id=1ZuTQdPITiLbXZk-cayqMHltlr8Aqr_jN&amp;export=download","Download")</f>
        <v>Download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7" t="s">
        <v>271</v>
      </c>
      <c r="B201" s="7" t="s">
        <v>272</v>
      </c>
      <c r="C201" s="7" t="s">
        <v>244</v>
      </c>
      <c r="D201" s="8" t="str">
        <f>HYPERLINK("https://drive.google.com/uc?id=15_7WKt1RVvuW2rMY1RXMsixmGfYHES88&amp;export=download","Download")</f>
        <v>Download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7" t="s">
        <v>271</v>
      </c>
      <c r="B202" s="7" t="s">
        <v>273</v>
      </c>
      <c r="C202" s="7" t="s">
        <v>244</v>
      </c>
      <c r="D202" s="8" t="str">
        <f>HYPERLINK("https://drive.google.com/uc?id=1HNK27I27o8bIR14cOtUongVr38Q4q1LN&amp;export=download","Download")</f>
        <v>Download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7" t="s">
        <v>274</v>
      </c>
      <c r="B203" s="7" t="s">
        <v>275</v>
      </c>
      <c r="C203" s="7" t="s">
        <v>244</v>
      </c>
      <c r="D203" s="8" t="str">
        <f>HYPERLINK("https://drive.google.com/uc?id=1GZ554PaDaXd2B0AJktikX-kcVYnkqESJ&amp;export=download","Download")</f>
        <v>Download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7" t="s">
        <v>254</v>
      </c>
      <c r="B204" s="7" t="s">
        <v>276</v>
      </c>
      <c r="C204" s="7" t="s">
        <v>244</v>
      </c>
      <c r="D204" s="8" t="str">
        <f>HYPERLINK("https://drive.google.com/uc?id=1Gi9HQT6pPM2nwW30jAg8w-UdiZvqEhHh&amp;export=download","Download")</f>
        <v>Download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7" t="s">
        <v>254</v>
      </c>
      <c r="B205" s="7" t="s">
        <v>277</v>
      </c>
      <c r="C205" s="7" t="s">
        <v>244</v>
      </c>
      <c r="D205" s="8" t="str">
        <f>HYPERLINK("https://drive.google.com/uc?id=1Io00SBTJqI0zLGr-9K372sv3v8hqRc9c&amp;export=download","Download")</f>
        <v>Download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7" t="s">
        <v>257</v>
      </c>
      <c r="B206" s="7" t="s">
        <v>278</v>
      </c>
      <c r="C206" s="7" t="s">
        <v>244</v>
      </c>
      <c r="D206" s="8" t="str">
        <f>HYPERLINK("https://drive.google.com/uc?id=1WQXCmbyOv53wFXgf6nQW1xq8dSBM85y8&amp;export=download","Download")</f>
        <v>Download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7" t="s">
        <v>279</v>
      </c>
      <c r="B207" s="7" t="s">
        <v>57</v>
      </c>
      <c r="C207" s="7" t="s">
        <v>244</v>
      </c>
      <c r="D207" s="8" t="str">
        <f>HYPERLINK("https://drive.google.com/uc?id=1a0PcUcOWRJzHcn_xRdJgk_wkCF0HiUnX&amp;export=download","Download")</f>
        <v>Download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7" t="s">
        <v>279</v>
      </c>
      <c r="B208" s="7" t="s">
        <v>280</v>
      </c>
      <c r="C208" s="7" t="s">
        <v>244</v>
      </c>
      <c r="D208" s="8" t="str">
        <f>HYPERLINK("https://drive.google.com/uc?id=1FuxtERpfOEdXFjatiCsxvgPRHNIN4XhH&amp;export=download","Download")</f>
        <v>Download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7" t="s">
        <v>281</v>
      </c>
      <c r="B209" s="7" t="s">
        <v>160</v>
      </c>
      <c r="C209" s="7" t="s">
        <v>244</v>
      </c>
      <c r="D209" s="8" t="str">
        <f>HYPERLINK("https://drive.google.com/uc?id=1Uj5IpjN8nfK6EQR-cD_iP5l7S8SPhwlD&amp;export=download","Download")</f>
        <v>Download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7" t="s">
        <v>200</v>
      </c>
      <c r="B210" s="7" t="s">
        <v>282</v>
      </c>
      <c r="C210" s="7" t="s">
        <v>244</v>
      </c>
      <c r="D210" s="8" t="str">
        <f>HYPERLINK("https://drive.google.com/uc?id=1OezmIf95fVjPXwqR1m7EPfzJHuQ6Cw6a&amp;export=download","Download")</f>
        <v>Download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7" t="s">
        <v>200</v>
      </c>
      <c r="B211" s="7" t="s">
        <v>283</v>
      </c>
      <c r="C211" s="7" t="s">
        <v>244</v>
      </c>
      <c r="D211" s="8" t="str">
        <f>HYPERLINK("https://drive.google.com/uc?id=1--aFcOpfmcNrC2k2uWyWRl8-AE6JPNVy&amp;export=download","Download")</f>
        <v>Download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7" t="s">
        <v>203</v>
      </c>
      <c r="B212" s="7" t="s">
        <v>284</v>
      </c>
      <c r="C212" s="7" t="s">
        <v>244</v>
      </c>
      <c r="D212" s="8" t="str">
        <f>HYPERLINK("https://drive.google.com/uc?id=13as-0V5A-FgBYsnMcUg8_tEXfzdDp2N7&amp;export=download","Download")</f>
        <v>Download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7" t="s">
        <v>203</v>
      </c>
      <c r="B213" s="7" t="s">
        <v>285</v>
      </c>
      <c r="C213" s="7" t="s">
        <v>244</v>
      </c>
      <c r="D213" s="8" t="str">
        <f>HYPERLINK("https://drive.google.com/uc?id=1IWDrrDNaub863UYuwFRiU7t4CXli1Cau&amp;export=download","Download")</f>
        <v>Download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7" t="s">
        <v>200</v>
      </c>
      <c r="B214" s="7" t="s">
        <v>286</v>
      </c>
      <c r="C214" s="7" t="s">
        <v>244</v>
      </c>
      <c r="D214" s="8" t="str">
        <f>HYPERLINK("https://drive.google.com/uc?id=1QBkXwt2OsVQzbceRYCXD-1J9XFTsoE-z&amp;export=download","Download")</f>
        <v>Download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7" t="s">
        <v>200</v>
      </c>
      <c r="B215" s="7" t="s">
        <v>287</v>
      </c>
      <c r="C215" s="7" t="s">
        <v>244</v>
      </c>
      <c r="D215" s="8" t="str">
        <f>HYPERLINK("https://drive.google.com/uc?id=1JMNy309vS_GhJCHPmOotpWoaHUZGCyO1&amp;export=download","Download")</f>
        <v>Download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7" t="s">
        <v>70</v>
      </c>
      <c r="B216" s="7" t="s">
        <v>288</v>
      </c>
      <c r="C216" s="7" t="s">
        <v>244</v>
      </c>
      <c r="D216" s="8" t="str">
        <f>HYPERLINK("https://drive.google.com/uc?id=1PqGKX6euicwZlczwFsdgHam8MLly3jYV&amp;export=download","Download")</f>
        <v>Download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7" t="s">
        <v>70</v>
      </c>
      <c r="B217" s="7" t="s">
        <v>289</v>
      </c>
      <c r="C217" s="7" t="s">
        <v>244</v>
      </c>
      <c r="D217" s="8" t="str">
        <f>HYPERLINK("https://drive.google.com/uc?id=1fk_QwEoPvJo2QU4miRVgV_Oz3FP9u77Z&amp;export=download","Download")</f>
        <v>Download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7" t="s">
        <v>73</v>
      </c>
      <c r="B218" s="7" t="s">
        <v>77</v>
      </c>
      <c r="C218" s="7" t="s">
        <v>244</v>
      </c>
      <c r="D218" s="8" t="str">
        <f>HYPERLINK("https://drive.google.com/uc?id=1FI1baxfBQyENQnc4dweid73BZXsbZyO-&amp;export=download","Download")</f>
        <v>Download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7" t="s">
        <v>112</v>
      </c>
      <c r="B219" s="7" t="s">
        <v>290</v>
      </c>
      <c r="C219" s="7" t="s">
        <v>244</v>
      </c>
      <c r="D219" s="8" t="str">
        <f>HYPERLINK("https://drive.google.com/uc?id=15j3DjkoRXZXl-AeH9GEIlzd79AqfKnny&amp;export=download","Download")</f>
        <v>Download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7" t="s">
        <v>112</v>
      </c>
      <c r="B220" s="7" t="s">
        <v>291</v>
      </c>
      <c r="C220" s="7" t="s">
        <v>244</v>
      </c>
      <c r="D220" s="8" t="str">
        <f>HYPERLINK("https://drive.google.com/uc?id=1GL_Ncm42JZwm7fa1OL2m7QKG74cPkwRW&amp;export=download","Download")</f>
        <v>Download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7" t="s">
        <v>115</v>
      </c>
      <c r="B221" s="7" t="s">
        <v>292</v>
      </c>
      <c r="C221" s="7" t="s">
        <v>244</v>
      </c>
      <c r="D221" s="8" t="str">
        <f>HYPERLINK("https://drive.google.com/uc?id=1bhmL9L647PIUN1I10HboBE9FaBsGoHfZ&amp;export=download","Download")</f>
        <v>Download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7" t="s">
        <v>124</v>
      </c>
      <c r="B222" s="7" t="s">
        <v>293</v>
      </c>
      <c r="C222" s="7" t="s">
        <v>244</v>
      </c>
      <c r="D222" s="8" t="str">
        <f>HYPERLINK("https://drive.google.com/uc?id=1iMNIJ4Iw7lDGhjLL7Ykb6Fgo-art1Ayf&amp;export=download","Download")</f>
        <v>Download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7" t="s">
        <v>124</v>
      </c>
      <c r="B223" s="7" t="s">
        <v>294</v>
      </c>
      <c r="C223" s="7" t="s">
        <v>244</v>
      </c>
      <c r="D223" s="8" t="str">
        <f>HYPERLINK("https://drive.google.com/uc?id=1Q-UJSMYu8atQkf41j44EXtdDQdBN-6m2&amp;export=download","Download")</f>
        <v>Download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7" t="s">
        <v>128</v>
      </c>
      <c r="B224" s="7" t="s">
        <v>129</v>
      </c>
      <c r="C224" s="7" t="s">
        <v>244</v>
      </c>
      <c r="D224" s="8" t="str">
        <f>HYPERLINK("https://drive.google.com/uc?id=1XvzYI5RIqtIwBVcrsUx2xc2reUIVY7wu&amp;export=download","Download")</f>
        <v>Download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7" t="s">
        <v>295</v>
      </c>
      <c r="B225" s="7" t="s">
        <v>296</v>
      </c>
      <c r="C225" s="7" t="s">
        <v>297</v>
      </c>
      <c r="D225" s="8" t="str">
        <f>HYPERLINK("https://drive.google.com/uc?id=1J0W5y3x1CNUkX8YjQ_8md7PU7ZpqB9Cw&amp;export=download","Download")</f>
        <v>Download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7" t="s">
        <v>295</v>
      </c>
      <c r="B226" s="7" t="s">
        <v>298</v>
      </c>
      <c r="C226" s="7" t="s">
        <v>297</v>
      </c>
      <c r="D226" s="8" t="str">
        <f>HYPERLINK("https://drive.google.com/uc?id=1xve39z1OxfUu6Dk28PXfBzpPMzmAxs4A&amp;export=download","Download")</f>
        <v>Download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7" t="s">
        <v>299</v>
      </c>
      <c r="B227" s="7" t="s">
        <v>300</v>
      </c>
      <c r="C227" s="7" t="s">
        <v>297</v>
      </c>
      <c r="D227" s="8" t="str">
        <f>HYPERLINK("https://drive.google.com/uc?id=1gCCukhiiunCGpQlZ8aXXLiXXp-TvfPbe&amp;export=download","Download")</f>
        <v>Download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7" t="s">
        <v>5</v>
      </c>
      <c r="B228" s="7" t="s">
        <v>301</v>
      </c>
      <c r="C228" s="7" t="s">
        <v>297</v>
      </c>
      <c r="D228" s="8" t="str">
        <f>HYPERLINK("https://drive.google.com/uc?id=1vOQ-MnALNM7ypT7rxqz9JJQwarETukI0&amp;export=download","Download")</f>
        <v>Download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7" t="s">
        <v>5</v>
      </c>
      <c r="B229" s="7" t="s">
        <v>302</v>
      </c>
      <c r="C229" s="7" t="s">
        <v>297</v>
      </c>
      <c r="D229" s="8" t="str">
        <f>HYPERLINK("https://drive.google.com/uc?id=1GHsngH1yOHZ7ND1kwlxtNwoZqFiyg6qt&amp;export=download","Download")</f>
        <v>Download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7" t="s">
        <v>9</v>
      </c>
      <c r="B230" s="7" t="s">
        <v>81</v>
      </c>
      <c r="C230" s="7" t="s">
        <v>297</v>
      </c>
      <c r="D230" s="8" t="str">
        <f>HYPERLINK("https://drive.google.com/uc?id=1aeLsyFx7MbMu4WCMdlVusMJKPjyTysxK&amp;export=download","Download")</f>
        <v>Download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7" t="s">
        <v>152</v>
      </c>
      <c r="B231" s="7" t="s">
        <v>303</v>
      </c>
      <c r="C231" s="7" t="s">
        <v>297</v>
      </c>
      <c r="D231" s="8" t="str">
        <f>HYPERLINK("https://drive.google.com/uc?id=1mB1k6DjhYB83B0pSgs3uafnj3O7zVKH-&amp;export=download","Download")</f>
        <v>Download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7" t="s">
        <v>152</v>
      </c>
      <c r="B232" s="7" t="s">
        <v>304</v>
      </c>
      <c r="C232" s="7" t="s">
        <v>297</v>
      </c>
      <c r="D232" s="8" t="str">
        <f>HYPERLINK("https://drive.google.com/uc?id=1VbKmY_T4B_bkgqtfonY5-A3yfM50eT1L&amp;export=download","Download")</f>
        <v>Download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7" t="s">
        <v>154</v>
      </c>
      <c r="B233" s="7" t="s">
        <v>305</v>
      </c>
      <c r="C233" s="7" t="s">
        <v>297</v>
      </c>
      <c r="D233" s="8" t="str">
        <f>HYPERLINK("https://drive.google.com/uc?id=1veOlMHkRu_7BGbeBZya8-mdJtUQBmWkL&amp;export=download","Download")</f>
        <v>Download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7" t="s">
        <v>232</v>
      </c>
      <c r="B234" s="7" t="s">
        <v>306</v>
      </c>
      <c r="C234" s="7" t="s">
        <v>297</v>
      </c>
      <c r="D234" s="8" t="str">
        <f>HYPERLINK("https://drive.google.com/uc?id=1Tn9pHFr0BugclTNEgQ7R1KUHQewYZ-yV&amp;export=download","Download")</f>
        <v>Download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7" t="s">
        <v>232</v>
      </c>
      <c r="B235" s="7" t="s">
        <v>307</v>
      </c>
      <c r="C235" s="7" t="s">
        <v>297</v>
      </c>
      <c r="D235" s="8" t="str">
        <f>HYPERLINK("https://drive.google.com/uc?id=11qrFd3-fxCb3peSet80hN4qr5qlEI0sp&amp;export=download","Download")</f>
        <v>Download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7" t="s">
        <v>234</v>
      </c>
      <c r="B236" s="7" t="s">
        <v>235</v>
      </c>
      <c r="C236" s="7" t="s">
        <v>297</v>
      </c>
      <c r="D236" s="8" t="str">
        <f>HYPERLINK("https://drive.google.com/uc?id=12DpnQu-5kCID7_9BGWnp5qZVN1PZYGZQ&amp;export=download","Download")</f>
        <v>Download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7" t="s">
        <v>21</v>
      </c>
      <c r="B237" s="7" t="s">
        <v>308</v>
      </c>
      <c r="C237" s="7" t="s">
        <v>297</v>
      </c>
      <c r="D237" s="8" t="str">
        <f>HYPERLINK("https://drive.google.com/uc?id=1IzB4CuGclzgC4Gp0RKxqEblI6hkpcD3k&amp;export=download","Download")</f>
        <v>Download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7" t="s">
        <v>24</v>
      </c>
      <c r="B238" s="7" t="s">
        <v>309</v>
      </c>
      <c r="C238" s="7" t="s">
        <v>297</v>
      </c>
      <c r="D238" s="8" t="str">
        <f>HYPERLINK("https://drive.google.com/uc?id=1btvLiDoL_AzhiMaz_Dc74L7o2UUQp6my&amp;export=download","Download")</f>
        <v>Download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7" t="s">
        <v>152</v>
      </c>
      <c r="B239" s="7" t="s">
        <v>310</v>
      </c>
      <c r="C239" s="7" t="s">
        <v>297</v>
      </c>
      <c r="D239" s="8" t="str">
        <f>HYPERLINK("https://drive.google.com/uc?id=19G3Xk_al2cz6icD4E0bFviXWbaPITBfc&amp;export=download","Download")</f>
        <v>Download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7" t="s">
        <v>152</v>
      </c>
      <c r="B240" s="7" t="s">
        <v>311</v>
      </c>
      <c r="C240" s="7" t="s">
        <v>297</v>
      </c>
      <c r="D240" s="8" t="str">
        <f>HYPERLINK("https://drive.google.com/uc?id=1gzf00guhUuPZyWdVtRMd23QUO8X5efiY&amp;export=download","Download")</f>
        <v>Download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7" t="s">
        <v>154</v>
      </c>
      <c r="B241" s="7" t="s">
        <v>312</v>
      </c>
      <c r="C241" s="7" t="s">
        <v>297</v>
      </c>
      <c r="D241" s="8" t="str">
        <f>HYPERLINK("https://drive.google.com/uc?id=142k8OTiDbhXGeGrqUeFLmwK6AX4zLBkQ&amp;export=download","Download")</f>
        <v>Download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7" t="s">
        <v>11</v>
      </c>
      <c r="B242" s="7" t="s">
        <v>313</v>
      </c>
      <c r="C242" s="7" t="s">
        <v>297</v>
      </c>
      <c r="D242" s="8" t="str">
        <f>HYPERLINK("https://drive.google.com/uc?id=1hxWl9AxbLKJJGqfMBB_VJEwcR6wJdnUf&amp;export=download","Download")</f>
        <v>Download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7" t="s">
        <v>11</v>
      </c>
      <c r="B243" s="7" t="s">
        <v>314</v>
      </c>
      <c r="C243" s="7" t="s">
        <v>297</v>
      </c>
      <c r="D243" s="8" t="str">
        <f>HYPERLINK("https://drive.google.com/uc?id=1jbwlDQm1I1Y3znc2cdmnDWw7mwzweEtB&amp;export=download","Download")</f>
        <v>Download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7" t="s">
        <v>11</v>
      </c>
      <c r="B244" s="7" t="s">
        <v>315</v>
      </c>
      <c r="C244" s="7" t="s">
        <v>297</v>
      </c>
      <c r="D244" s="8" t="str">
        <f>HYPERLINK("https://drive.google.com/uc?id=1J5vqyufB4yHD2MfbTBhFDf7N0b7IV6P1&amp;export=download","Download")</f>
        <v>Download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7" t="s">
        <v>266</v>
      </c>
      <c r="B245" s="7" t="s">
        <v>316</v>
      </c>
      <c r="C245" s="7" t="s">
        <v>297</v>
      </c>
      <c r="D245" s="8" t="str">
        <f>HYPERLINK("https://drive.google.com/uc?id=1x5w3GbIbuP5uk3ysZzpcn3Z8DxK-QVSJ&amp;export=download","Download")</f>
        <v>Download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7" t="s">
        <v>266</v>
      </c>
      <c r="B246" s="7" t="s">
        <v>317</v>
      </c>
      <c r="C246" s="7" t="s">
        <v>297</v>
      </c>
      <c r="D246" s="8" t="str">
        <f>HYPERLINK("https://drive.google.com/uc?id=19xS_23x5QkUyEpnqJZ5zZLf4NyLzAhKA&amp;export=download","Download")</f>
        <v>Download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7" t="s">
        <v>266</v>
      </c>
      <c r="B247" s="7" t="s">
        <v>270</v>
      </c>
      <c r="C247" s="7" t="s">
        <v>297</v>
      </c>
      <c r="D247" s="8" t="str">
        <f>HYPERLINK("https://drive.google.com/uc?id=1OyHT9O2tuR1Tu8YFQhWy1d5MaT7UJHYs&amp;export=download","Download")</f>
        <v>Download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7" t="s">
        <v>318</v>
      </c>
      <c r="B248" s="7" t="s">
        <v>319</v>
      </c>
      <c r="C248" s="7" t="s">
        <v>297</v>
      </c>
      <c r="D248" s="8" t="str">
        <f>HYPERLINK("https://drive.google.com/uc?id=1RAHlfT9UcVau0spanCq4tkJSnrEz_y3t&amp;export=download","Download")</f>
        <v>Download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7" t="s">
        <v>318</v>
      </c>
      <c r="B249" s="7" t="s">
        <v>320</v>
      </c>
      <c r="C249" s="7" t="s">
        <v>297</v>
      </c>
      <c r="D249" s="8" t="str">
        <f>HYPERLINK("https://drive.google.com/uc?id=1phWgzTRnRROQnx6JN0JCKHwFgVipOEgE&amp;export=download","Download")</f>
        <v>Download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7" t="s">
        <v>321</v>
      </c>
      <c r="B250" s="7" t="s">
        <v>322</v>
      </c>
      <c r="C250" s="7" t="s">
        <v>297</v>
      </c>
      <c r="D250" s="8" t="str">
        <f>HYPERLINK("https://drive.google.com/uc?id=1yUG-Q2fHRw_JbklMO4zZ1Laa3LOxpUU2&amp;export=download","Download")</f>
        <v>Download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7" t="s">
        <v>107</v>
      </c>
      <c r="B251" s="7" t="s">
        <v>109</v>
      </c>
      <c r="C251" s="7" t="s">
        <v>297</v>
      </c>
      <c r="D251" s="8" t="str">
        <f>HYPERLINK("https://drive.google.com/uc?id=1HENqZrQ4VP6cWe-J8TOxcrZ0gZVofT7B&amp;export=download","Download")</f>
        <v>Download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7" t="s">
        <v>107</v>
      </c>
      <c r="B252" s="7" t="s">
        <v>108</v>
      </c>
      <c r="C252" s="7" t="s">
        <v>297</v>
      </c>
      <c r="D252" s="8" t="str">
        <f>HYPERLINK("https://drive.google.com/uc?id=140dNISw7w3ariTV_293E-hvmXx5Lq1z3&amp;export=download","Download")</f>
        <v>Download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7" t="s">
        <v>110</v>
      </c>
      <c r="B253" s="7" t="s">
        <v>323</v>
      </c>
      <c r="C253" s="7" t="s">
        <v>297</v>
      </c>
      <c r="D253" s="8" t="str">
        <f>HYPERLINK("https://drive.google.com/uc?id=1zMjO-G9TFuLEHITHZ79VWC233tNaJM8S&amp;export=download","Download")</f>
        <v>Download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7" t="s">
        <v>45</v>
      </c>
      <c r="B254" s="7" t="s">
        <v>324</v>
      </c>
      <c r="C254" s="7" t="s">
        <v>297</v>
      </c>
      <c r="D254" s="8" t="str">
        <f>HYPERLINK("https://drive.google.com/uc?id=1qJvbKKtQDnGeSvTPGI2N7X6tiqkcstef&amp;export=download","Download")</f>
        <v>Download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7" t="s">
        <v>45</v>
      </c>
      <c r="B255" s="7" t="s">
        <v>242</v>
      </c>
      <c r="C255" s="7" t="s">
        <v>297</v>
      </c>
      <c r="D255" s="8" t="str">
        <f>HYPERLINK("https://drive.google.com/uc?id=1TLyRHzEFTUNAAAW85_y6irwJU_K6tDgv&amp;export=download","Download")</f>
        <v>Download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7" t="s">
        <v>48</v>
      </c>
      <c r="B256" s="7" t="s">
        <v>59</v>
      </c>
      <c r="C256" s="7" t="s">
        <v>297</v>
      </c>
      <c r="D256" s="8" t="str">
        <f>HYPERLINK("https://drive.google.com/uc?id=1cN-Acd9YBP7oLUk83dkgNfNfExYLV79x&amp;export=download","Download")</f>
        <v>Download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7" t="s">
        <v>164</v>
      </c>
      <c r="B257" s="7" t="s">
        <v>325</v>
      </c>
      <c r="C257" s="7" t="s">
        <v>297</v>
      </c>
      <c r="D257" s="8" t="str">
        <f>HYPERLINK("https://drive.google.com/uc?id=1_SKqxktEuKfQ08SbbU9AGV1u__Oh6UUB&amp;export=download","Download")</f>
        <v>Download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7" t="s">
        <v>164</v>
      </c>
      <c r="B258" s="7" t="s">
        <v>326</v>
      </c>
      <c r="C258" s="7" t="s">
        <v>297</v>
      </c>
      <c r="D258" s="8" t="str">
        <f>HYPERLINK("https://drive.google.com/uc?id=1quGBExOPuhOj1XAulH3blWe1PBU0Z_K6&amp;export=download","Download")</f>
        <v>Download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7" t="s">
        <v>167</v>
      </c>
      <c r="B259" s="7" t="s">
        <v>327</v>
      </c>
      <c r="C259" s="7" t="s">
        <v>297</v>
      </c>
      <c r="D259" s="8" t="str">
        <f>HYPERLINK("https://drive.google.com/uc?id=1jKltJOFugnnpkiBcQBsCVzvbDtTCmF4J&amp;export=download","Download")</f>
        <v>Download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7" t="s">
        <v>227</v>
      </c>
      <c r="B260" s="7" t="s">
        <v>328</v>
      </c>
      <c r="C260" s="7" t="s">
        <v>297</v>
      </c>
      <c r="D260" s="8" t="str">
        <f>HYPERLINK("https://drive.google.com/uc?id=1DLTglXjM33l5YFOOj04aKgXRXf9ZkPjk&amp;export=download","Download")</f>
        <v>Download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7" t="s">
        <v>227</v>
      </c>
      <c r="B261" s="7" t="s">
        <v>329</v>
      </c>
      <c r="C261" s="7" t="s">
        <v>297</v>
      </c>
      <c r="D261" s="8" t="str">
        <f>HYPERLINK("https://drive.google.com/uc?id=10S964GVs4nZapVaCKWKGSd3trIK6RfYM&amp;export=download","Download")</f>
        <v>Download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7" t="s">
        <v>230</v>
      </c>
      <c r="B262" s="7" t="s">
        <v>330</v>
      </c>
      <c r="C262" s="7" t="s">
        <v>297</v>
      </c>
      <c r="D262" s="8" t="str">
        <f>HYPERLINK("https://drive.google.com/uc?id=1oWo5FGJmDDFgf1M10tNmb6EqfPTqFbGy&amp;export=download","Download")</f>
        <v>Download</v>
      </c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7" t="s">
        <v>227</v>
      </c>
      <c r="B263" s="7" t="s">
        <v>331</v>
      </c>
      <c r="C263" s="7" t="s">
        <v>297</v>
      </c>
      <c r="D263" s="8" t="str">
        <f>HYPERLINK("https://drive.google.com/uc?id=1IFmmuwJ2gBjg3YPNt3Y4xD5_qVmKkHUj&amp;export=download","Download")</f>
        <v>Download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7" t="s">
        <v>227</v>
      </c>
      <c r="B264" s="7" t="s">
        <v>332</v>
      </c>
      <c r="C264" s="7" t="s">
        <v>297</v>
      </c>
      <c r="D264" s="8" t="str">
        <f>HYPERLINK("https://drive.google.com/uc?id=1PqgxMusvUHnAHo5OWVZ0R0DU_QXF0O0_&amp;export=download","Download")</f>
        <v>Download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7" t="s">
        <v>230</v>
      </c>
      <c r="B265" s="7" t="s">
        <v>106</v>
      </c>
      <c r="C265" s="7" t="s">
        <v>297</v>
      </c>
      <c r="D265" s="8" t="str">
        <f>HYPERLINK("https://drive.google.com/uc?id=1Bu1GdSIUW2rejIXeYGMWtIgQ6yoaTE_w&amp;export=download","Download")</f>
        <v>Download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7" t="s">
        <v>236</v>
      </c>
      <c r="B266" s="7" t="s">
        <v>333</v>
      </c>
      <c r="C266" s="7" t="s">
        <v>297</v>
      </c>
      <c r="D266" s="8" t="str">
        <f>HYPERLINK("https://drive.google.com/uc?id=1Wdd7n1XBGkk-A7Ph_6_3Wm0U4zoPlB2Z&amp;export=download","Download")</f>
        <v>Download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7" t="s">
        <v>236</v>
      </c>
      <c r="B267" s="7" t="s">
        <v>334</v>
      </c>
      <c r="C267" s="7" t="s">
        <v>297</v>
      </c>
      <c r="D267" s="8" t="str">
        <f>HYPERLINK("https://drive.google.com/uc?id=1Hpbgiy0bhXmE9IxGv35t38aIF5oMb0P2&amp;export=download","Download")</f>
        <v>Download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7" t="s">
        <v>239</v>
      </c>
      <c r="B268" s="7" t="s">
        <v>240</v>
      </c>
      <c r="C268" s="7" t="s">
        <v>297</v>
      </c>
      <c r="D268" s="8" t="str">
        <f>HYPERLINK("https://drive.google.com/uc?id=1lXUml40BEkJfo3aa68p423laX40tmKrC&amp;export=download","Download")</f>
        <v>Download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7" t="s">
        <v>227</v>
      </c>
      <c r="B269" s="7" t="s">
        <v>335</v>
      </c>
      <c r="C269" s="7" t="s">
        <v>297</v>
      </c>
      <c r="D269" s="8" t="str">
        <f>HYPERLINK("https://drive.google.com/uc?id=1sLIFRCtAu9ZSjqEO0p1HJOqfFMocI-zY&amp;export=download","Download")</f>
        <v>Download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7" t="s">
        <v>227</v>
      </c>
      <c r="B270" s="7" t="s">
        <v>336</v>
      </c>
      <c r="C270" s="7" t="s">
        <v>297</v>
      </c>
      <c r="D270" s="8" t="str">
        <f>HYPERLINK("https://drive.google.com/uc?id=1qHgc5_GNH1TYB_Zi3PMPXdzwgdn5cKbo&amp;export=download","Download")</f>
        <v>Download</v>
      </c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7" t="s">
        <v>230</v>
      </c>
      <c r="B271" s="7" t="s">
        <v>330</v>
      </c>
      <c r="C271" s="7" t="s">
        <v>297</v>
      </c>
      <c r="D271" s="8" t="str">
        <f>HYPERLINK("https://drive.google.com/uc?id=1XJujbON_JjaVrqoE3ovhYk2IaLr8v84k&amp;export=download","Download")</f>
        <v>Download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</sheetData>
  <mergeCells count="1">
    <mergeCell ref="A1:D1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